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13_14 Expenses" sheetId="2" r:id="rId1"/>
    <sheet name="V0054011" sheetId="14" r:id="rId2"/>
    <sheet name="V0054275" sheetId="13" r:id="rId3"/>
    <sheet name="V0054511" sheetId="12" r:id="rId4"/>
    <sheet name="V0054746" sheetId="11" r:id="rId5"/>
    <sheet name="V0055075" sheetId="10" r:id="rId6"/>
    <sheet name="V0055456" sheetId="9" r:id="rId7"/>
    <sheet name="V0055799" sheetId="8" r:id="rId8"/>
    <sheet name="V0056340" sheetId="7" r:id="rId9"/>
    <sheet name="V0056459" sheetId="6" r:id="rId10"/>
    <sheet name="V0056826" sheetId="4" r:id="rId11"/>
    <sheet name="V0057191" sheetId="5" r:id="rId12"/>
    <sheet name="V0057649" sheetId="3" r:id="rId13"/>
  </sheets>
  <definedNames>
    <definedName name="_xlnm._FilterDatabase" localSheetId="0" hidden="1">'13_14 Expenses'!$A$1:$G$50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C52" i="2" l="1"/>
  <c r="H10" i="13"/>
  <c r="H5" i="13"/>
  <c r="H15" i="13" s="1"/>
  <c r="H13" i="12"/>
  <c r="H9" i="12"/>
  <c r="H15" i="12" s="1"/>
  <c r="H7" i="12"/>
  <c r="H5" i="12"/>
  <c r="H5" i="11"/>
  <c r="H6" i="11"/>
  <c r="H7" i="10"/>
  <c r="H6" i="10"/>
  <c r="H4" i="10"/>
  <c r="H8" i="10"/>
  <c r="H10" i="9"/>
  <c r="H7" i="9"/>
  <c r="H12" i="9" s="1"/>
  <c r="H5" i="9"/>
  <c r="H4" i="9"/>
  <c r="H10" i="8"/>
  <c r="H8" i="8"/>
  <c r="H9" i="8"/>
  <c r="H7" i="8"/>
  <c r="H16" i="7"/>
  <c r="H17" i="7" s="1"/>
  <c r="H11" i="7"/>
  <c r="H13" i="6"/>
  <c r="H19" i="6" s="1"/>
  <c r="H2" i="6"/>
  <c r="H11" i="4"/>
  <c r="H9" i="4"/>
  <c r="H8" i="4"/>
  <c r="H3" i="4"/>
  <c r="H2" i="4"/>
  <c r="H15" i="4" s="1"/>
  <c r="G11" i="5"/>
  <c r="H8" i="5"/>
  <c r="G8" i="5"/>
  <c r="H4" i="5" l="1"/>
  <c r="H3" i="5"/>
  <c r="H16" i="3"/>
  <c r="H12" i="3"/>
  <c r="H4" i="3"/>
  <c r="H2" i="3"/>
  <c r="G7" i="14" l="1"/>
  <c r="G15" i="13" l="1"/>
  <c r="G15" i="12" l="1"/>
  <c r="G6" i="11" l="1"/>
  <c r="G8" i="10" l="1"/>
  <c r="G15" i="9" l="1"/>
  <c r="G12" i="9"/>
  <c r="G10" i="8" l="1"/>
  <c r="G17" i="7" l="1"/>
  <c r="G19" i="6" l="1"/>
  <c r="G15" i="4" l="1"/>
  <c r="G16" i="3" l="1"/>
  <c r="B52" i="2" l="1"/>
</calcChain>
</file>

<file path=xl/sharedStrings.xml><?xml version="1.0" encoding="utf-8"?>
<sst xmlns="http://schemas.openxmlformats.org/spreadsheetml/2006/main" count="711" uniqueCount="225">
  <si>
    <t>V0056826</t>
  </si>
  <si>
    <t>V0057191</t>
  </si>
  <si>
    <t>V0054011</t>
  </si>
  <si>
    <t>V0054275</t>
  </si>
  <si>
    <t>V0057649</t>
  </si>
  <si>
    <t>V0054511</t>
  </si>
  <si>
    <t>V0054746</t>
  </si>
  <si>
    <t>V0055075</t>
  </si>
  <si>
    <t>V0055456</t>
  </si>
  <si>
    <t>V0055799</t>
  </si>
  <si>
    <t>V0056340</t>
  </si>
  <si>
    <t>V0056459</t>
  </si>
  <si>
    <t>V0056792</t>
  </si>
  <si>
    <t>Tourand</t>
  </si>
  <si>
    <t>V0056793</t>
  </si>
  <si>
    <t>V0056970</t>
  </si>
  <si>
    <t>V0053794</t>
  </si>
  <si>
    <t>V0053795</t>
  </si>
  <si>
    <t>V0053890</t>
  </si>
  <si>
    <t>V0053912</t>
  </si>
  <si>
    <t>V0053913</t>
  </si>
  <si>
    <t>V0053995</t>
  </si>
  <si>
    <t>V0057274</t>
  </si>
  <si>
    <t>V0057289</t>
  </si>
  <si>
    <t>V0054106</t>
  </si>
  <si>
    <t>V0057337</t>
  </si>
  <si>
    <t>V0057512</t>
  </si>
  <si>
    <t>V0054306</t>
  </si>
  <si>
    <t>V0054307</t>
  </si>
  <si>
    <t>V0054338</t>
  </si>
  <si>
    <t>V0054443</t>
  </si>
  <si>
    <t>V0054503</t>
  </si>
  <si>
    <t>V0054612</t>
  </si>
  <si>
    <t>V0054715</t>
  </si>
  <si>
    <t>V0054716</t>
  </si>
  <si>
    <t>V0054877</t>
  </si>
  <si>
    <t>V0054963</t>
  </si>
  <si>
    <t>V0055054</t>
  </si>
  <si>
    <t>V0055178</t>
  </si>
  <si>
    <t>V0055360</t>
  </si>
  <si>
    <t>V0055593</t>
  </si>
  <si>
    <t>V0055701</t>
  </si>
  <si>
    <t>V0055868</t>
  </si>
  <si>
    <t>V0055939</t>
  </si>
  <si>
    <t>V0056066</t>
  </si>
  <si>
    <t>V0056139</t>
  </si>
  <si>
    <t>V0056211</t>
  </si>
  <si>
    <t>V0056238</t>
  </si>
  <si>
    <t>V0056331</t>
  </si>
  <si>
    <t>V0056332</t>
  </si>
  <si>
    <t>TOURAND KEN</t>
  </si>
  <si>
    <t>HILTON MIX RESTAURANT</t>
  </si>
  <si>
    <t>ANAHEIM</t>
  </si>
  <si>
    <t>CA</t>
  </si>
  <si>
    <t>YELLOW CAB OC 0</t>
  </si>
  <si>
    <t>JOESCRBSHK-GARDEN GR</t>
  </si>
  <si>
    <t>GARDEN GROVE</t>
  </si>
  <si>
    <t>BONNY'S TAXI #41</t>
  </si>
  <si>
    <t>BURNABY</t>
  </si>
  <si>
    <t>BC</t>
  </si>
  <si>
    <t>DELTA BURNABY HOTEL AN</t>
  </si>
  <si>
    <t>AIR CANADA  0142132145378</t>
  </si>
  <si>
    <t>WINNIPEG</t>
  </si>
  <si>
    <t>MB</t>
  </si>
  <si>
    <t>ACCC</t>
  </si>
  <si>
    <t>OTTAWA</t>
  </si>
  <si>
    <t>ON</t>
  </si>
  <si>
    <t>AIR CANADA  0142132175435</t>
  </si>
  <si>
    <t>AIRCANADA.COM</t>
  </si>
  <si>
    <t>CACTUS CLUB NORTH BURNABY</t>
  </si>
  <si>
    <t>PS03 ONLINE VIO DIAMOND P</t>
  </si>
  <si>
    <t>604-6818797</t>
  </si>
  <si>
    <t>see tab for breakdown</t>
  </si>
  <si>
    <t>Travel Claim to NVIT Vancouver campus</t>
  </si>
  <si>
    <t>CANDO membership fees for Ken Tourand</t>
  </si>
  <si>
    <t>Travel Claim to Vancouver and Kamloops</t>
  </si>
  <si>
    <t>Travel Claim to NVIT Vancouver campus and League of Innovation</t>
  </si>
  <si>
    <t>GARDEN SUSHI JAPANESE</t>
  </si>
  <si>
    <t>MERRITT</t>
  </si>
  <si>
    <t>BOSTON PIZZA #093</t>
  </si>
  <si>
    <t>TIM HORTONS #2646# QTH</t>
  </si>
  <si>
    <t>AMEBC</t>
  </si>
  <si>
    <t>VANCOUVER</t>
  </si>
  <si>
    <t>TRAVRES*TRAVEL RESERVA</t>
  </si>
  <si>
    <t>877-283-5585</t>
  </si>
  <si>
    <t>WA</t>
  </si>
  <si>
    <t>PINK PEARL CHINESE SEA</t>
  </si>
  <si>
    <t>EARL'S ROBSON</t>
  </si>
  <si>
    <t>DELTA VANCOUVER SUITES</t>
  </si>
  <si>
    <t>ADV PARKING000529051A</t>
  </si>
  <si>
    <t>JC TEPPAN HOUSE</t>
  </si>
  <si>
    <t>ALASKA AIR  0272142515940</t>
  </si>
  <si>
    <t>SEATTLE</t>
  </si>
  <si>
    <t xml:space="preserve">Travel Claim for cancelled Board meeting </t>
  </si>
  <si>
    <t xml:space="preserve">Travel Claim to Vancouver </t>
  </si>
  <si>
    <t>BURNABY KEG #9</t>
  </si>
  <si>
    <t>FAIRMONT HOTEL VANCOUV</t>
  </si>
  <si>
    <t>LEAGUE FOR INNOVATI</t>
  </si>
  <si>
    <t>4807058200</t>
  </si>
  <si>
    <t>AZ</t>
  </si>
  <si>
    <t>AWESOME BLOSSOM</t>
  </si>
  <si>
    <t>KAMLOOPS</t>
  </si>
  <si>
    <t>TRANSLINK FARE PURCHAS</t>
  </si>
  <si>
    <t>KAMLOOPS AIRPORT</t>
  </si>
  <si>
    <t>IRISH TIMES PUB</t>
  </si>
  <si>
    <t>VICTORIA</t>
  </si>
  <si>
    <t>DELTA VICTORIA OCEAN P</t>
  </si>
  <si>
    <t>BLUEBIRD CABS LTD.</t>
  </si>
  <si>
    <t>ONLINE PHARMACY</t>
  </si>
  <si>
    <t>SILVERWATER</t>
  </si>
  <si>
    <t>IMPARK LOT 757 02DEC2013</t>
  </si>
  <si>
    <t>total expenses for 2013/14</t>
  </si>
  <si>
    <t>ALASKA AIR  0272137030514</t>
  </si>
  <si>
    <t>TRAVRES*RESCOUNTER.COM</t>
  </si>
  <si>
    <t>WESTJET</t>
  </si>
  <si>
    <t>CALGARY</t>
  </si>
  <si>
    <t>AB</t>
  </si>
  <si>
    <t>TA MANAGEMENT</t>
  </si>
  <si>
    <t>VAN INT'L APT BCIT</t>
  </si>
  <si>
    <t>RICHMOND</t>
  </si>
  <si>
    <t>KAHAWA CAFE INC</t>
  </si>
  <si>
    <t>DIAMOND PARKING 4124</t>
  </si>
  <si>
    <t>TRANSLINK</t>
  </si>
  <si>
    <t>AIR CANADA  0142128177657</t>
  </si>
  <si>
    <t>FAIRMONT HOTEL VANCVR</t>
  </si>
  <si>
    <t>Travel Claim to Kamloops airport</t>
  </si>
  <si>
    <t>Travel Claim to BCAIU</t>
  </si>
  <si>
    <t>Travel Claim - Delta Vancouver and NVIT Vancouver campus</t>
  </si>
  <si>
    <t>Travel Claim Delta Vancouver</t>
  </si>
  <si>
    <t>Travel Claim to NVIT Vancouver campus and Richmond</t>
  </si>
  <si>
    <t>Travel Claim to Abbotsford and NVIT Vancouver campus</t>
  </si>
  <si>
    <t xml:space="preserve">Travel Claim to Kamloops  </t>
  </si>
  <si>
    <t>BCF - RESERVATIONS</t>
  </si>
  <si>
    <t>GRAND DYNASTY SEAFOOD RES</t>
  </si>
  <si>
    <t>DELTA VANCOUVER AIRPOR</t>
  </si>
  <si>
    <t>EARL'S BRIDGE PARK</t>
  </si>
  <si>
    <t>Travel Claim to NVIT Vancouver campus and Victoria</t>
  </si>
  <si>
    <t>JAMES STREET CAFE GRILL</t>
  </si>
  <si>
    <t>TOBIANO GOLF COURSE BLACK</t>
  </si>
  <si>
    <t>TRANSLINK FARE PURCHASE</t>
  </si>
  <si>
    <t>TOURAND, KEN</t>
  </si>
  <si>
    <t>WHITE SPOT #139</t>
  </si>
  <si>
    <t xml:space="preserve">Richmond </t>
  </si>
  <si>
    <t>Travel Claim to Sto:lo</t>
  </si>
  <si>
    <t>Travel Claim to NVIT Vancouver Campus</t>
  </si>
  <si>
    <t>WHITE SPOT #108</t>
  </si>
  <si>
    <t>WEST VANCOUVE</t>
  </si>
  <si>
    <t>Travel Claim to Enowkin</t>
  </si>
  <si>
    <t>EASYPARK PARKIGN BC</t>
  </si>
  <si>
    <t>MIDDLESBORO NEIGHBOURH</t>
  </si>
  <si>
    <t xml:space="preserve">Travel Claim to Sto:lo </t>
  </si>
  <si>
    <t>Travel Claim to NVIT Vancouver campus, FNTC, North Van</t>
  </si>
  <si>
    <t>Travel Claim to Burnaby, VCC</t>
  </si>
  <si>
    <t>BEAN AROUND THE WORLD COF</t>
  </si>
  <si>
    <t>IMPARK LOT 1371 04JUN2013</t>
  </si>
  <si>
    <t>RED ROBIN ROBSON 003</t>
  </si>
  <si>
    <t>JAMES ST CAFE   GRILL</t>
  </si>
  <si>
    <t>Travel Claim to NVIT Vancouver campus, Harris client</t>
  </si>
  <si>
    <t>Travel Claim to NVIT Vancouver campus, ASDT meeting</t>
  </si>
  <si>
    <t>Travel Claim to Vancouver</t>
  </si>
  <si>
    <t>Travel Claim to ACCC Penticton, Vancouver</t>
  </si>
  <si>
    <t>ASSOC.CAB  ALLIED LIMO</t>
  </si>
  <si>
    <t>CHECKER CABS LTD</t>
  </si>
  <si>
    <t>DELTA SURREY GREEN #85</t>
  </si>
  <si>
    <t>SURREY</t>
  </si>
  <si>
    <t>BURNABY PALACE</t>
  </si>
  <si>
    <t>DELTA BOW VALLEY</t>
  </si>
  <si>
    <t>TIM HORTONS #3553# QPS</t>
  </si>
  <si>
    <t>HOPE</t>
  </si>
  <si>
    <t>BUFFLEHEAD TAPAS ROOM</t>
  </si>
  <si>
    <t>PENTICTON</t>
  </si>
  <si>
    <t>PENTICTON LAKESIDE QPSRES</t>
  </si>
  <si>
    <t>COVE LAKESIDE RESORT</t>
  </si>
  <si>
    <t>WEST KELOWNA</t>
  </si>
  <si>
    <t>Travel Claim to NVIT Vancouver Grad, Kelowna</t>
  </si>
  <si>
    <t>DELTA BURNABY HOTEL &amp; CON</t>
  </si>
  <si>
    <t>AIR CANADA  0142120037902</t>
  </si>
  <si>
    <t>BEST WESTERN REGENCY</t>
  </si>
  <si>
    <t>ABBOTSFORD</t>
  </si>
  <si>
    <t>Tourand, Ken</t>
  </si>
  <si>
    <t>Travel Claim to SEM conference Calgary</t>
  </si>
  <si>
    <t xml:space="preserve">Travel Claim to Abbotsford  </t>
  </si>
  <si>
    <t>Day 1 BCICEBC</t>
  </si>
  <si>
    <t>NVIT Internal Voucher number</t>
  </si>
  <si>
    <t>Amount Paid</t>
  </si>
  <si>
    <t>Employee</t>
  </si>
  <si>
    <t>Details</t>
  </si>
  <si>
    <t>amount posted to expenses</t>
  </si>
  <si>
    <t>difference in amounts posted to GL (due to taxes breakdown)</t>
  </si>
  <si>
    <t>LT lunch - 5 people</t>
  </si>
  <si>
    <t>LT budget lunch - 4 people</t>
  </si>
  <si>
    <t>LT budget lunch - 5 people</t>
  </si>
  <si>
    <t>lunch with Com Tech - 2 people</t>
  </si>
  <si>
    <t>lunch - 2 people</t>
  </si>
  <si>
    <t>lunch with Verna re org structure</t>
  </si>
  <si>
    <t>LT Christmas dinner - 5 people</t>
  </si>
  <si>
    <t>Ministry meeting in Victoria (in lieu of taxi) - 2 people</t>
  </si>
  <si>
    <t>coffee with Ruth</t>
  </si>
  <si>
    <t>Hilton Anaheim for March 1-6th 2014</t>
  </si>
  <si>
    <t>Ken and Angela</t>
  </si>
  <si>
    <t>lunch with Verna and Lara re governance program</t>
  </si>
  <si>
    <t>lunch with Mercer (Ken and 1 guest)</t>
  </si>
  <si>
    <t>dinner meeting with Verna</t>
  </si>
  <si>
    <t>lunch with Eddie</t>
  </si>
  <si>
    <t>lunch with KPMG - Ken and 3 guests</t>
  </si>
  <si>
    <t>lunch with Angela Wesley</t>
  </si>
  <si>
    <t>lunch with Neil and John</t>
  </si>
  <si>
    <t>lunch with Jackie Tegart, MLA - total 4 people</t>
  </si>
  <si>
    <t>Ken and 1 guest</t>
  </si>
  <si>
    <t>lunch with Verna</t>
  </si>
  <si>
    <t>lunch with Sheila (Harris &amp; Co. seminar)</t>
  </si>
  <si>
    <t>Ken &amp; Jordan (mtg with FNFMB)</t>
  </si>
  <si>
    <t>lunch with Casey</t>
  </si>
  <si>
    <t>lunch with John</t>
  </si>
  <si>
    <t>dinner with Verna</t>
  </si>
  <si>
    <t>ACCC dinner - can't tell how many people as receipt is faint</t>
  </si>
  <si>
    <t>$24,159.77 is the amount that will show on the Statement of Financial Information</t>
  </si>
  <si>
    <t>breakfast meeting with Shane</t>
  </si>
  <si>
    <t>lunch with Mandy from Com-Tech</t>
  </si>
  <si>
    <t>Total Amount</t>
  </si>
  <si>
    <t>Ken's portion</t>
  </si>
  <si>
    <t>LT lunch meeting - 5 people</t>
  </si>
  <si>
    <t>$22,707.15 is the amount with meals, etc. attributable to Ken only</t>
  </si>
  <si>
    <t>Amount Attributable to Ken only</t>
  </si>
  <si>
    <t>Ken plus 5 guests  - Kylie, John, Diane, Verna, Shane(League for Innovations)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</si>
</sst>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\-##\-######\-####"/>
    <numFmt numFmtId="165" formatCode="yyyy\/mm\/dd"/>
    <numFmt numFmtId="166" formatCode="\$##,##0.00_);\(\$##,##0.00\);\$0.00_)"/>
    <numFmt numFmtId="167" formatCode="yyyy/mm/dd"/>
    <numFmt numFmtId="168" formatCode="&quot;$&quot;#,##0.00\ 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NumberFormat="1" applyFont="1" applyFill="1" applyAlignment="1">
      <alignment horizontal="left"/>
    </xf>
    <xf numFmtId="165" fontId="0" fillId="0" borderId="0" xfId="0" applyNumberFormat="1" applyFont="1" applyFill="1" applyAlignment="1">
      <alignment horizontal="left"/>
    </xf>
    <xf numFmtId="166" fontId="0" fillId="0" borderId="0" xfId="0" applyNumberFormat="1" applyFont="1" applyFill="1" applyAlignment="1">
      <alignment horizontal="right"/>
    </xf>
    <xf numFmtId="166" fontId="0" fillId="0" borderId="10" xfId="0" applyNumberFormat="1" applyFont="1" applyFill="1" applyBorder="1" applyAlignment="1">
      <alignment horizontal="right"/>
    </xf>
    <xf numFmtId="0" fontId="0" fillId="0" borderId="0" xfId="0" applyNumberFormat="1" applyAlignment="1" applyProtection="1">
      <alignment horizontal="left"/>
      <protection locked="0"/>
    </xf>
    <xf numFmtId="167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68" fontId="0" fillId="0" borderId="10" xfId="0" applyNumberFormat="1" applyBorder="1" applyProtection="1">
      <protection locked="0"/>
    </xf>
    <xf numFmtId="168" fontId="0" fillId="0" borderId="0" xfId="0" applyNumberFormat="1" applyBorder="1" applyProtection="1">
      <protection locked="0"/>
    </xf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10" xfId="0" applyNumberFormat="1" applyBorder="1"/>
    <xf numFmtId="164" fontId="0" fillId="0" borderId="0" xfId="0" applyNumberFormat="1" applyFill="1"/>
    <xf numFmtId="0" fontId="0" fillId="0" borderId="0" xfId="0" applyFill="1"/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4" fontId="0" fillId="0" borderId="0" xfId="0" applyNumberFormat="1" applyFill="1"/>
    <xf numFmtId="168" fontId="0" fillId="33" borderId="10" xfId="0" applyNumberFormat="1" applyFill="1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39" fontId="0" fillId="0" borderId="0" xfId="0" applyNumberFormat="1"/>
    <xf numFmtId="168" fontId="0" fillId="33" borderId="0" xfId="0" applyNumberFormat="1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22" workbookViewId="0">
      <selection activeCell="C2" sqref="C2"/>
    </sheetView>
  </sheetViews>
  <sheetFormatPr defaultRowHeight="15" x14ac:dyDescent="0.25"/>
  <cols>
    <col min="2" max="2" width="10.5703125" style="2" customWidth="1"/>
    <col min="3" max="3" width="12.42578125" style="2" customWidth="1"/>
    <col min="4" max="4" width="12.7109375" style="13" customWidth="1"/>
    <col min="5" max="5" width="61.5703125" customWidth="1"/>
  </cols>
  <sheetData>
    <row r="1" spans="1:5" ht="60" x14ac:dyDescent="0.25">
      <c r="A1" s="18" t="s">
        <v>183</v>
      </c>
      <c r="B1" s="19" t="s">
        <v>184</v>
      </c>
      <c r="C1" s="19" t="s">
        <v>223</v>
      </c>
      <c r="D1" s="20" t="s">
        <v>185</v>
      </c>
      <c r="E1" s="21" t="s">
        <v>186</v>
      </c>
    </row>
    <row r="2" spans="1:5" x14ac:dyDescent="0.25">
      <c r="A2" t="s">
        <v>16</v>
      </c>
      <c r="B2" s="2">
        <v>303</v>
      </c>
      <c r="C2" s="2">
        <v>303</v>
      </c>
      <c r="D2" s="13" t="s">
        <v>13</v>
      </c>
      <c r="E2" s="1" t="s">
        <v>73</v>
      </c>
    </row>
    <row r="3" spans="1:5" x14ac:dyDescent="0.25">
      <c r="A3" t="s">
        <v>17</v>
      </c>
      <c r="B3" s="2">
        <v>53</v>
      </c>
      <c r="C3" s="2">
        <v>53</v>
      </c>
      <c r="D3" s="13" t="s">
        <v>13</v>
      </c>
      <c r="E3" s="1" t="s">
        <v>73</v>
      </c>
    </row>
    <row r="4" spans="1:5" x14ac:dyDescent="0.25">
      <c r="A4" t="s">
        <v>18</v>
      </c>
      <c r="B4" s="2">
        <v>175</v>
      </c>
      <c r="C4" s="2">
        <v>175</v>
      </c>
      <c r="D4" s="13" t="s">
        <v>13</v>
      </c>
      <c r="E4" s="1" t="s">
        <v>182</v>
      </c>
    </row>
    <row r="5" spans="1:5" x14ac:dyDescent="0.25">
      <c r="A5" t="s">
        <v>19</v>
      </c>
      <c r="B5" s="2">
        <v>53</v>
      </c>
      <c r="C5" s="2">
        <v>53</v>
      </c>
      <c r="D5" s="13" t="s">
        <v>13</v>
      </c>
      <c r="E5" s="1" t="s">
        <v>73</v>
      </c>
    </row>
    <row r="6" spans="1:5" x14ac:dyDescent="0.25">
      <c r="A6" t="s">
        <v>20</v>
      </c>
      <c r="B6" s="2">
        <v>308.64999999999998</v>
      </c>
      <c r="C6" s="2">
        <v>308.64999999999998</v>
      </c>
      <c r="D6" s="13" t="s">
        <v>13</v>
      </c>
      <c r="E6" s="1" t="s">
        <v>181</v>
      </c>
    </row>
    <row r="7" spans="1:5" x14ac:dyDescent="0.25">
      <c r="A7" t="s">
        <v>21</v>
      </c>
      <c r="B7" s="2">
        <v>84</v>
      </c>
      <c r="C7" s="2">
        <v>84</v>
      </c>
      <c r="D7" s="13" t="s">
        <v>13</v>
      </c>
      <c r="E7" s="1" t="s">
        <v>180</v>
      </c>
    </row>
    <row r="8" spans="1:5" x14ac:dyDescent="0.25">
      <c r="A8" s="17" t="s">
        <v>2</v>
      </c>
      <c r="B8" s="2">
        <v>967.38</v>
      </c>
      <c r="C8" s="2">
        <v>967.38</v>
      </c>
      <c r="D8" s="13" t="s">
        <v>13</v>
      </c>
      <c r="E8" s="16" t="s">
        <v>72</v>
      </c>
    </row>
    <row r="9" spans="1:5" x14ac:dyDescent="0.25">
      <c r="A9" t="s">
        <v>24</v>
      </c>
      <c r="B9" s="2">
        <v>332</v>
      </c>
      <c r="C9" s="2">
        <v>332</v>
      </c>
      <c r="D9" s="13" t="s">
        <v>13</v>
      </c>
      <c r="E9" s="1" t="s">
        <v>174</v>
      </c>
    </row>
    <row r="10" spans="1:5" x14ac:dyDescent="0.25">
      <c r="A10" t="s">
        <v>3</v>
      </c>
      <c r="B10" s="2">
        <v>1905.54</v>
      </c>
      <c r="C10" s="2">
        <v>1867.96</v>
      </c>
      <c r="D10" s="13" t="s">
        <v>13</v>
      </c>
      <c r="E10" s="1" t="s">
        <v>72</v>
      </c>
    </row>
    <row r="11" spans="1:5" x14ac:dyDescent="0.25">
      <c r="A11" t="s">
        <v>27</v>
      </c>
      <c r="B11" s="2">
        <v>139</v>
      </c>
      <c r="C11" s="2">
        <v>139</v>
      </c>
      <c r="D11" s="13" t="s">
        <v>13</v>
      </c>
      <c r="E11" s="1" t="s">
        <v>160</v>
      </c>
    </row>
    <row r="12" spans="1:5" x14ac:dyDescent="0.25">
      <c r="A12" t="s">
        <v>28</v>
      </c>
      <c r="B12" s="2">
        <v>46</v>
      </c>
      <c r="C12" s="2">
        <v>46</v>
      </c>
      <c r="D12" s="13" t="s">
        <v>13</v>
      </c>
      <c r="E12" s="1" t="s">
        <v>159</v>
      </c>
    </row>
    <row r="13" spans="1:5" x14ac:dyDescent="0.25">
      <c r="A13" t="s">
        <v>29</v>
      </c>
      <c r="B13" s="2">
        <v>56</v>
      </c>
      <c r="C13" s="2">
        <v>56</v>
      </c>
      <c r="D13" s="13" t="s">
        <v>13</v>
      </c>
      <c r="E13" s="1" t="s">
        <v>158</v>
      </c>
    </row>
    <row r="14" spans="1:5" x14ac:dyDescent="0.25">
      <c r="A14" t="s">
        <v>30</v>
      </c>
      <c r="B14" s="2">
        <v>61</v>
      </c>
      <c r="C14" s="2">
        <v>61</v>
      </c>
      <c r="D14" s="13" t="s">
        <v>13</v>
      </c>
      <c r="E14" s="1" t="s">
        <v>157</v>
      </c>
    </row>
    <row r="15" spans="1:5" x14ac:dyDescent="0.25">
      <c r="A15" t="s">
        <v>31</v>
      </c>
      <c r="B15" s="2">
        <v>334.5</v>
      </c>
      <c r="C15" s="2">
        <v>334.5</v>
      </c>
      <c r="D15" s="13" t="s">
        <v>13</v>
      </c>
      <c r="E15" s="1" t="s">
        <v>73</v>
      </c>
    </row>
    <row r="16" spans="1:5" x14ac:dyDescent="0.25">
      <c r="A16" t="s">
        <v>5</v>
      </c>
      <c r="B16" s="2">
        <v>896.58</v>
      </c>
      <c r="C16" s="2">
        <v>827.11</v>
      </c>
      <c r="D16" s="13" t="s">
        <v>13</v>
      </c>
      <c r="E16" s="1" t="s">
        <v>72</v>
      </c>
    </row>
    <row r="17" spans="1:5" x14ac:dyDescent="0.25">
      <c r="A17" t="s">
        <v>32</v>
      </c>
      <c r="B17" s="2">
        <v>61</v>
      </c>
      <c r="C17" s="2">
        <v>61</v>
      </c>
      <c r="D17" s="13" t="s">
        <v>13</v>
      </c>
      <c r="E17" s="1" t="s">
        <v>152</v>
      </c>
    </row>
    <row r="18" spans="1:5" x14ac:dyDescent="0.25">
      <c r="A18" t="s">
        <v>33</v>
      </c>
      <c r="B18" s="2">
        <v>38</v>
      </c>
      <c r="C18" s="2">
        <v>38</v>
      </c>
      <c r="D18" s="13" t="s">
        <v>13</v>
      </c>
      <c r="E18" s="1" t="s">
        <v>151</v>
      </c>
    </row>
    <row r="19" spans="1:5" x14ac:dyDescent="0.25">
      <c r="A19" t="s">
        <v>34</v>
      </c>
      <c r="B19" s="2">
        <v>186.98</v>
      </c>
      <c r="C19" s="2">
        <v>186.98</v>
      </c>
      <c r="D19" s="13" t="s">
        <v>13</v>
      </c>
      <c r="E19" s="1" t="s">
        <v>150</v>
      </c>
    </row>
    <row r="20" spans="1:5" x14ac:dyDescent="0.25">
      <c r="A20" t="s">
        <v>6</v>
      </c>
      <c r="B20" s="2">
        <v>380.45</v>
      </c>
      <c r="C20" s="2">
        <v>296.08999999999997</v>
      </c>
      <c r="D20" s="13" t="s">
        <v>13</v>
      </c>
      <c r="E20" s="1" t="s">
        <v>72</v>
      </c>
    </row>
    <row r="21" spans="1:5" x14ac:dyDescent="0.25">
      <c r="A21" t="s">
        <v>35</v>
      </c>
      <c r="B21" s="2">
        <v>38</v>
      </c>
      <c r="C21" s="2">
        <v>38</v>
      </c>
      <c r="D21" s="13" t="s">
        <v>13</v>
      </c>
      <c r="E21" s="1" t="s">
        <v>73</v>
      </c>
    </row>
    <row r="22" spans="1:5" x14ac:dyDescent="0.25">
      <c r="A22" t="s">
        <v>36</v>
      </c>
      <c r="B22" s="2">
        <v>155</v>
      </c>
      <c r="C22" s="2">
        <v>155</v>
      </c>
      <c r="D22" s="13" t="s">
        <v>13</v>
      </c>
      <c r="E22" s="1" t="s">
        <v>147</v>
      </c>
    </row>
    <row r="23" spans="1:5" x14ac:dyDescent="0.25">
      <c r="A23" t="s">
        <v>37</v>
      </c>
      <c r="B23" s="2">
        <v>323</v>
      </c>
      <c r="C23" s="2">
        <v>323</v>
      </c>
      <c r="D23" s="13" t="s">
        <v>13</v>
      </c>
      <c r="E23" s="1" t="s">
        <v>73</v>
      </c>
    </row>
    <row r="24" spans="1:5" x14ac:dyDescent="0.25">
      <c r="A24" t="s">
        <v>7</v>
      </c>
      <c r="B24" s="2">
        <v>304.08999999999997</v>
      </c>
      <c r="C24" s="2">
        <v>189.64</v>
      </c>
      <c r="D24" s="13" t="s">
        <v>13</v>
      </c>
      <c r="E24" s="1" t="s">
        <v>72</v>
      </c>
    </row>
    <row r="25" spans="1:5" x14ac:dyDescent="0.25">
      <c r="A25" t="s">
        <v>38</v>
      </c>
      <c r="B25" s="2">
        <v>33</v>
      </c>
      <c r="C25" s="2">
        <v>33</v>
      </c>
      <c r="D25" s="13" t="s">
        <v>13</v>
      </c>
      <c r="E25" s="1" t="s">
        <v>144</v>
      </c>
    </row>
    <row r="26" spans="1:5" x14ac:dyDescent="0.25">
      <c r="A26" t="s">
        <v>39</v>
      </c>
      <c r="B26" s="2">
        <v>187</v>
      </c>
      <c r="C26" s="2">
        <v>187</v>
      </c>
      <c r="D26" s="13" t="s">
        <v>13</v>
      </c>
      <c r="E26" s="1" t="s">
        <v>143</v>
      </c>
    </row>
    <row r="27" spans="1:5" x14ac:dyDescent="0.25">
      <c r="A27" t="s">
        <v>8</v>
      </c>
      <c r="B27" s="22">
        <v>919.87</v>
      </c>
      <c r="C27" s="22">
        <v>803.54</v>
      </c>
      <c r="D27" s="13" t="s">
        <v>13</v>
      </c>
      <c r="E27" s="16" t="s">
        <v>72</v>
      </c>
    </row>
    <row r="28" spans="1:5" x14ac:dyDescent="0.25">
      <c r="A28" t="s">
        <v>40</v>
      </c>
      <c r="B28" s="2">
        <v>288.5</v>
      </c>
      <c r="C28" s="2">
        <v>288.5</v>
      </c>
      <c r="D28" s="13" t="s">
        <v>13</v>
      </c>
      <c r="E28" s="1" t="s">
        <v>73</v>
      </c>
    </row>
    <row r="29" spans="1:5" x14ac:dyDescent="0.25">
      <c r="A29" t="s">
        <v>41</v>
      </c>
      <c r="B29" s="2">
        <v>497.15</v>
      </c>
      <c r="C29" s="2">
        <v>497.15</v>
      </c>
      <c r="D29" s="13" t="s">
        <v>13</v>
      </c>
      <c r="E29" s="1" t="s">
        <v>136</v>
      </c>
    </row>
    <row r="30" spans="1:5" x14ac:dyDescent="0.25">
      <c r="A30" t="s">
        <v>9</v>
      </c>
      <c r="B30" s="2">
        <v>949.09</v>
      </c>
      <c r="C30" s="2">
        <v>867.49</v>
      </c>
      <c r="D30" s="13" t="s">
        <v>13</v>
      </c>
      <c r="E30" s="1" t="s">
        <v>72</v>
      </c>
    </row>
    <row r="31" spans="1:5" x14ac:dyDescent="0.25">
      <c r="A31" t="s">
        <v>42</v>
      </c>
      <c r="B31" s="2">
        <v>189.1</v>
      </c>
      <c r="C31" s="2">
        <v>189.1</v>
      </c>
      <c r="D31" s="13" t="s">
        <v>13</v>
      </c>
      <c r="E31" s="1" t="s">
        <v>131</v>
      </c>
    </row>
    <row r="32" spans="1:5" x14ac:dyDescent="0.25">
      <c r="A32" t="s">
        <v>43</v>
      </c>
      <c r="B32" s="2">
        <v>325.7</v>
      </c>
      <c r="C32" s="2">
        <v>325.7</v>
      </c>
      <c r="D32" s="13" t="s">
        <v>13</v>
      </c>
      <c r="E32" s="1" t="s">
        <v>130</v>
      </c>
    </row>
    <row r="33" spans="1:5" x14ac:dyDescent="0.25">
      <c r="A33" t="s">
        <v>44</v>
      </c>
      <c r="B33" s="2">
        <v>409.95</v>
      </c>
      <c r="C33" s="2">
        <v>409.95</v>
      </c>
      <c r="D33" s="13" t="s">
        <v>13</v>
      </c>
      <c r="E33" s="1" t="s">
        <v>129</v>
      </c>
    </row>
    <row r="34" spans="1:5" x14ac:dyDescent="0.25">
      <c r="A34" t="s">
        <v>45</v>
      </c>
      <c r="B34" s="2">
        <v>357.5</v>
      </c>
      <c r="C34" s="2">
        <v>357.5</v>
      </c>
      <c r="D34" s="13" t="s">
        <v>13</v>
      </c>
      <c r="E34" s="1" t="s">
        <v>128</v>
      </c>
    </row>
    <row r="35" spans="1:5" x14ac:dyDescent="0.25">
      <c r="A35" t="s">
        <v>46</v>
      </c>
      <c r="B35" s="2">
        <v>321.60000000000002</v>
      </c>
      <c r="C35" s="2">
        <v>321.60000000000002</v>
      </c>
      <c r="D35" s="13" t="s">
        <v>13</v>
      </c>
      <c r="E35" s="1" t="s">
        <v>127</v>
      </c>
    </row>
    <row r="36" spans="1:5" x14ac:dyDescent="0.25">
      <c r="A36" t="s">
        <v>47</v>
      </c>
      <c r="B36" s="2">
        <v>346.3</v>
      </c>
      <c r="C36" s="2">
        <v>346.3</v>
      </c>
      <c r="D36" s="13" t="s">
        <v>13</v>
      </c>
      <c r="E36" s="1" t="s">
        <v>126</v>
      </c>
    </row>
    <row r="37" spans="1:5" x14ac:dyDescent="0.25">
      <c r="A37" t="s">
        <v>48</v>
      </c>
      <c r="B37" s="2">
        <v>533.6</v>
      </c>
      <c r="C37" s="2">
        <v>533.6</v>
      </c>
      <c r="D37" s="13" t="s">
        <v>13</v>
      </c>
      <c r="E37" s="1" t="s">
        <v>73</v>
      </c>
    </row>
    <row r="38" spans="1:5" x14ac:dyDescent="0.25">
      <c r="A38" t="s">
        <v>49</v>
      </c>
      <c r="B38" s="2">
        <v>124.8</v>
      </c>
      <c r="C38" s="2">
        <v>124.8</v>
      </c>
      <c r="D38" s="13" t="s">
        <v>13</v>
      </c>
      <c r="E38" s="1" t="s">
        <v>125</v>
      </c>
    </row>
    <row r="39" spans="1:5" x14ac:dyDescent="0.25">
      <c r="A39" t="s">
        <v>10</v>
      </c>
      <c r="B39" s="2">
        <v>2696.11</v>
      </c>
      <c r="C39" s="2">
        <v>2685.99</v>
      </c>
      <c r="D39" s="13" t="s">
        <v>13</v>
      </c>
      <c r="E39" s="1" t="s">
        <v>72</v>
      </c>
    </row>
    <row r="40" spans="1:5" x14ac:dyDescent="0.25">
      <c r="A40" t="s">
        <v>11</v>
      </c>
      <c r="B40" s="2">
        <v>2162.42</v>
      </c>
      <c r="C40" s="2">
        <v>1898.24</v>
      </c>
      <c r="D40" s="13" t="s">
        <v>13</v>
      </c>
      <c r="E40" s="1" t="s">
        <v>72</v>
      </c>
    </row>
    <row r="41" spans="1:5" x14ac:dyDescent="0.25">
      <c r="A41" t="s">
        <v>12</v>
      </c>
      <c r="B41" s="2">
        <v>319.5</v>
      </c>
      <c r="C41" s="2">
        <v>319.5</v>
      </c>
      <c r="D41" s="13" t="s">
        <v>13</v>
      </c>
      <c r="E41" s="1" t="s">
        <v>94</v>
      </c>
    </row>
    <row r="42" spans="1:5" x14ac:dyDescent="0.25">
      <c r="A42" t="s">
        <v>14</v>
      </c>
      <c r="B42" s="2">
        <v>299</v>
      </c>
      <c r="C42" s="2">
        <v>299</v>
      </c>
      <c r="D42" s="13" t="s">
        <v>13</v>
      </c>
      <c r="E42" s="1" t="s">
        <v>73</v>
      </c>
    </row>
    <row r="43" spans="1:5" x14ac:dyDescent="0.25">
      <c r="A43" t="s">
        <v>0</v>
      </c>
      <c r="B43" s="2">
        <v>926.91</v>
      </c>
      <c r="C43" s="2">
        <v>670.75</v>
      </c>
      <c r="D43" s="13" t="s">
        <v>13</v>
      </c>
      <c r="E43" s="1" t="s">
        <v>72</v>
      </c>
    </row>
    <row r="44" spans="1:5" x14ac:dyDescent="0.25">
      <c r="A44" t="s">
        <v>15</v>
      </c>
      <c r="B44" s="2">
        <v>74</v>
      </c>
      <c r="C44" s="2">
        <v>74</v>
      </c>
      <c r="D44" s="13" t="s">
        <v>13</v>
      </c>
      <c r="E44" s="1" t="s">
        <v>93</v>
      </c>
    </row>
    <row r="45" spans="1:5" x14ac:dyDescent="0.25">
      <c r="A45" t="s">
        <v>1</v>
      </c>
      <c r="B45" s="2">
        <v>651.38</v>
      </c>
      <c r="C45" s="2">
        <v>526.07000000000005</v>
      </c>
      <c r="D45" s="13" t="s">
        <v>13</v>
      </c>
      <c r="E45" s="1" t="s">
        <v>72</v>
      </c>
    </row>
    <row r="46" spans="1:5" x14ac:dyDescent="0.25">
      <c r="A46" t="s">
        <v>22</v>
      </c>
      <c r="B46" s="2">
        <v>541.69000000000005</v>
      </c>
      <c r="C46" s="2">
        <v>541.69000000000005</v>
      </c>
      <c r="D46" s="13" t="s">
        <v>13</v>
      </c>
      <c r="E46" s="1" t="s">
        <v>76</v>
      </c>
    </row>
    <row r="47" spans="1:5" x14ac:dyDescent="0.25">
      <c r="A47" t="s">
        <v>23</v>
      </c>
      <c r="B47" s="2">
        <v>418.2</v>
      </c>
      <c r="C47" s="2">
        <v>418.2</v>
      </c>
      <c r="D47" s="13" t="s">
        <v>13</v>
      </c>
      <c r="E47" s="1" t="s">
        <v>75</v>
      </c>
    </row>
    <row r="48" spans="1:5" x14ac:dyDescent="0.25">
      <c r="A48" t="s">
        <v>25</v>
      </c>
      <c r="B48" s="2">
        <v>105</v>
      </c>
      <c r="C48" s="2">
        <v>105</v>
      </c>
      <c r="D48" s="13" t="s">
        <v>13</v>
      </c>
      <c r="E48" s="1" t="s">
        <v>74</v>
      </c>
    </row>
    <row r="49" spans="1:5" x14ac:dyDescent="0.25">
      <c r="A49" t="s">
        <v>26</v>
      </c>
      <c r="B49" s="2">
        <v>270</v>
      </c>
      <c r="C49" s="2">
        <v>270</v>
      </c>
      <c r="D49" s="13" t="s">
        <v>13</v>
      </c>
      <c r="E49" s="1" t="s">
        <v>73</v>
      </c>
    </row>
    <row r="50" spans="1:5" x14ac:dyDescent="0.25">
      <c r="A50" t="s">
        <v>4</v>
      </c>
      <c r="B50" s="15">
        <v>3011.23</v>
      </c>
      <c r="C50" s="15">
        <v>2718.17</v>
      </c>
      <c r="D50" s="13" t="s">
        <v>13</v>
      </c>
      <c r="E50" s="1" t="s">
        <v>72</v>
      </c>
    </row>
    <row r="52" spans="1:5" x14ac:dyDescent="0.25">
      <c r="B52" s="2">
        <f ca="1">SUM(B2:B51)</f>
        <v>24159.77</v>
      </c>
      <c r="C52" s="2">
        <f ca="1">SUM(C2:C51)</f>
        <v>22707.15</v>
      </c>
      <c r="D52" s="14" t="s">
        <v>111</v>
      </c>
    </row>
    <row r="54" spans="1:5" x14ac:dyDescent="0.25">
      <c r="A54" t="s">
        <v>216</v>
      </c>
    </row>
    <row r="55" spans="1:5" x14ac:dyDescent="0.25">
      <c r="A55" t="s">
        <v>222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1" sqref="G1:H1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6.7109375" bestFit="1" customWidth="1"/>
    <col min="5" max="5" width="13.28515625" bestFit="1" customWidth="1"/>
    <col min="6" max="6" width="3.28515625" bestFit="1" customWidth="1"/>
    <col min="7" max="7" width="9.85546875" bestFit="1" customWidth="1"/>
    <col min="8" max="8" width="9.85546875" customWidth="1"/>
    <col min="9" max="9" width="49.570312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3" t="s">
        <v>50</v>
      </c>
      <c r="B2" s="4">
        <v>41612</v>
      </c>
      <c r="C2" s="4"/>
      <c r="D2" s="3" t="s">
        <v>95</v>
      </c>
      <c r="E2" s="3" t="s">
        <v>58</v>
      </c>
      <c r="F2" s="3" t="s">
        <v>59</v>
      </c>
      <c r="G2" s="5">
        <v>264.44</v>
      </c>
      <c r="H2" s="5">
        <f ca="1">G2/5</f>
        <v>52.887999999999998</v>
      </c>
      <c r="I2" s="3" t="s">
        <v>195</v>
      </c>
    </row>
    <row r="3" spans="1:9" x14ac:dyDescent="0.25">
      <c r="A3" s="3" t="s">
        <v>50</v>
      </c>
      <c r="B3" s="4">
        <v>41612</v>
      </c>
      <c r="C3" s="4"/>
      <c r="D3" s="3" t="s">
        <v>88</v>
      </c>
      <c r="E3" s="3" t="s">
        <v>82</v>
      </c>
      <c r="F3" s="3" t="s">
        <v>59</v>
      </c>
      <c r="G3" s="5">
        <v>512.91</v>
      </c>
      <c r="H3" s="5">
        <v>512.91</v>
      </c>
    </row>
    <row r="4" spans="1:9" x14ac:dyDescent="0.25">
      <c r="A4" s="3" t="s">
        <v>50</v>
      </c>
      <c r="B4" s="4">
        <v>41613</v>
      </c>
      <c r="C4" s="4"/>
      <c r="D4" s="3" t="s">
        <v>96</v>
      </c>
      <c r="E4" s="3" t="s">
        <v>82</v>
      </c>
      <c r="F4" s="3" t="s">
        <v>59</v>
      </c>
      <c r="G4" s="5">
        <v>-16.8</v>
      </c>
      <c r="H4" s="5">
        <v>-16.8</v>
      </c>
    </row>
    <row r="5" spans="1:9" x14ac:dyDescent="0.25">
      <c r="A5" s="3" t="s">
        <v>50</v>
      </c>
      <c r="B5" s="4">
        <v>41613</v>
      </c>
      <c r="C5" s="4"/>
      <c r="D5" s="3" t="s">
        <v>97</v>
      </c>
      <c r="E5" s="3" t="s">
        <v>98</v>
      </c>
      <c r="F5" s="3" t="s">
        <v>99</v>
      </c>
      <c r="G5" s="5">
        <v>603.66</v>
      </c>
      <c r="H5" s="5">
        <v>603.66</v>
      </c>
    </row>
    <row r="6" spans="1:9" x14ac:dyDescent="0.25">
      <c r="A6" s="3" t="s">
        <v>50</v>
      </c>
      <c r="B6" s="4">
        <v>41613</v>
      </c>
      <c r="C6" s="4"/>
      <c r="D6" s="3" t="s">
        <v>60</v>
      </c>
      <c r="E6" s="3" t="s">
        <v>58</v>
      </c>
      <c r="F6" s="3" t="s">
        <v>59</v>
      </c>
      <c r="G6" s="5">
        <v>132.25</v>
      </c>
      <c r="H6" s="5">
        <v>132.25</v>
      </c>
    </row>
    <row r="7" spans="1:9" x14ac:dyDescent="0.25">
      <c r="A7" s="3" t="s">
        <v>50</v>
      </c>
      <c r="B7" s="4">
        <v>41614</v>
      </c>
      <c r="C7" s="4"/>
      <c r="D7" s="3" t="s">
        <v>100</v>
      </c>
      <c r="E7" s="3" t="s">
        <v>101</v>
      </c>
      <c r="F7" s="3" t="s">
        <v>59</v>
      </c>
      <c r="G7" s="5">
        <v>58</v>
      </c>
      <c r="H7" s="5">
        <v>58</v>
      </c>
      <c r="I7" s="3"/>
    </row>
    <row r="8" spans="1:9" x14ac:dyDescent="0.25">
      <c r="A8" s="3" t="s">
        <v>50</v>
      </c>
      <c r="B8" s="4">
        <v>41618</v>
      </c>
      <c r="C8" s="4"/>
      <c r="D8" s="3" t="s">
        <v>102</v>
      </c>
      <c r="E8" s="3" t="s">
        <v>58</v>
      </c>
      <c r="F8" s="3" t="s">
        <v>59</v>
      </c>
      <c r="G8" s="5">
        <v>4</v>
      </c>
      <c r="H8" s="5">
        <v>4</v>
      </c>
    </row>
    <row r="9" spans="1:9" x14ac:dyDescent="0.25">
      <c r="A9" s="3" t="s">
        <v>50</v>
      </c>
      <c r="B9" s="4">
        <v>41618</v>
      </c>
      <c r="C9" s="4"/>
      <c r="D9" s="3" t="s">
        <v>102</v>
      </c>
      <c r="E9" s="3" t="s">
        <v>58</v>
      </c>
      <c r="F9" s="3" t="s">
        <v>59</v>
      </c>
      <c r="G9" s="5">
        <v>4</v>
      </c>
      <c r="H9" s="5">
        <v>4</v>
      </c>
    </row>
    <row r="10" spans="1:9" x14ac:dyDescent="0.25">
      <c r="A10" s="3" t="s">
        <v>50</v>
      </c>
      <c r="B10" s="4">
        <v>41619</v>
      </c>
      <c r="C10" s="4"/>
      <c r="D10" s="3" t="s">
        <v>102</v>
      </c>
      <c r="E10" s="3" t="s">
        <v>58</v>
      </c>
      <c r="F10" s="3" t="s">
        <v>59</v>
      </c>
      <c r="G10" s="5">
        <v>4</v>
      </c>
      <c r="H10" s="5">
        <v>4</v>
      </c>
    </row>
    <row r="11" spans="1:9" x14ac:dyDescent="0.25">
      <c r="A11" s="3" t="s">
        <v>50</v>
      </c>
      <c r="B11" s="4">
        <v>41620</v>
      </c>
      <c r="C11" s="4"/>
      <c r="D11" s="3" t="s">
        <v>60</v>
      </c>
      <c r="E11" s="3" t="s">
        <v>58</v>
      </c>
      <c r="F11" s="3" t="s">
        <v>59</v>
      </c>
      <c r="G11" s="5">
        <v>264.5</v>
      </c>
      <c r="H11" s="5">
        <v>264.5</v>
      </c>
    </row>
    <row r="12" spans="1:9" x14ac:dyDescent="0.25">
      <c r="A12" s="3" t="s">
        <v>50</v>
      </c>
      <c r="B12" s="4">
        <v>41624</v>
      </c>
      <c r="C12" s="4"/>
      <c r="D12" s="3" t="s">
        <v>103</v>
      </c>
      <c r="E12" s="3" t="s">
        <v>101</v>
      </c>
      <c r="F12" s="3" t="s">
        <v>59</v>
      </c>
      <c r="G12" s="5">
        <v>14</v>
      </c>
      <c r="H12" s="5">
        <v>14</v>
      </c>
    </row>
    <row r="13" spans="1:9" x14ac:dyDescent="0.25">
      <c r="A13" s="3" t="s">
        <v>50</v>
      </c>
      <c r="B13" s="4">
        <v>41624</v>
      </c>
      <c r="C13" s="4"/>
      <c r="D13" s="3" t="s">
        <v>104</v>
      </c>
      <c r="E13" s="3" t="s">
        <v>105</v>
      </c>
      <c r="F13" s="3" t="s">
        <v>59</v>
      </c>
      <c r="G13" s="5">
        <v>105.26</v>
      </c>
      <c r="H13" s="5">
        <f ca="1">G13/2</f>
        <v>52.63</v>
      </c>
      <c r="I13" s="3" t="s">
        <v>196</v>
      </c>
    </row>
    <row r="14" spans="1:9" x14ac:dyDescent="0.25">
      <c r="A14" s="3" t="s">
        <v>50</v>
      </c>
      <c r="B14" s="4">
        <v>41625</v>
      </c>
      <c r="C14" s="4"/>
      <c r="D14" s="3" t="s">
        <v>106</v>
      </c>
      <c r="E14" s="3" t="s">
        <v>105</v>
      </c>
      <c r="F14" s="3" t="s">
        <v>59</v>
      </c>
      <c r="G14" s="5">
        <v>147.65</v>
      </c>
      <c r="H14" s="5">
        <v>147.65</v>
      </c>
    </row>
    <row r="15" spans="1:9" x14ac:dyDescent="0.25">
      <c r="A15" s="3" t="s">
        <v>50</v>
      </c>
      <c r="B15" s="4">
        <v>41625</v>
      </c>
      <c r="C15" s="4"/>
      <c r="D15" s="3" t="s">
        <v>107</v>
      </c>
      <c r="E15" s="3" t="s">
        <v>105</v>
      </c>
      <c r="F15" s="3" t="s">
        <v>59</v>
      </c>
      <c r="G15" s="5">
        <v>61.55</v>
      </c>
      <c r="H15" s="5">
        <v>61.55</v>
      </c>
    </row>
    <row r="16" spans="1:9" x14ac:dyDescent="0.25">
      <c r="A16" s="3" t="s">
        <v>50</v>
      </c>
      <c r="B16" s="4">
        <v>41626</v>
      </c>
      <c r="C16" s="4"/>
      <c r="D16" s="3" t="s">
        <v>108</v>
      </c>
      <c r="E16" s="3" t="s">
        <v>109</v>
      </c>
      <c r="F16" s="3"/>
      <c r="G16" s="5">
        <v>15.5</v>
      </c>
      <c r="H16" s="5">
        <v>15.5</v>
      </c>
    </row>
    <row r="17" spans="1:8" x14ac:dyDescent="0.25">
      <c r="A17" s="3" t="s">
        <v>50</v>
      </c>
      <c r="B17" s="4">
        <v>41626</v>
      </c>
      <c r="C17" s="4"/>
      <c r="D17" s="3" t="s">
        <v>110</v>
      </c>
      <c r="E17" s="3" t="s">
        <v>82</v>
      </c>
      <c r="F17" s="3" t="s">
        <v>59</v>
      </c>
      <c r="G17" s="5">
        <v>3</v>
      </c>
      <c r="H17" s="5">
        <v>3</v>
      </c>
    </row>
    <row r="18" spans="1:8" x14ac:dyDescent="0.25">
      <c r="A18" s="3" t="s">
        <v>50</v>
      </c>
      <c r="B18" s="4">
        <v>41626</v>
      </c>
      <c r="C18" s="4"/>
      <c r="D18" s="3" t="s">
        <v>108</v>
      </c>
      <c r="E18" s="3" t="s">
        <v>109</v>
      </c>
      <c r="F18" s="3"/>
      <c r="G18" s="6">
        <v>-15.5</v>
      </c>
      <c r="H18" s="6">
        <v>-15.5</v>
      </c>
    </row>
    <row r="19" spans="1:8" x14ac:dyDescent="0.25">
      <c r="A19" s="3"/>
      <c r="B19" s="4"/>
      <c r="C19" s="4"/>
      <c r="D19" s="3"/>
      <c r="E19" s="3"/>
      <c r="F19" s="3"/>
      <c r="G19" s="5">
        <f ca="1">SUM(G2:G18)</f>
        <v>2162.42</v>
      </c>
      <c r="H19" s="5">
        <f ca="1">SUM(H2:H18)</f>
        <v>1898.2380000000001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5.140625" bestFit="1" customWidth="1"/>
    <col min="5" max="5" width="12.42578125" bestFit="1" customWidth="1"/>
    <col min="6" max="6" width="4.140625" bestFit="1" customWidth="1"/>
    <col min="9" max="9" width="30.710937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3" t="s">
        <v>50</v>
      </c>
      <c r="B2" s="4"/>
      <c r="C2" s="4">
        <v>41648</v>
      </c>
      <c r="D2" s="3" t="s">
        <v>77</v>
      </c>
      <c r="E2" s="3" t="s">
        <v>78</v>
      </c>
      <c r="F2" s="3" t="s">
        <v>59</v>
      </c>
      <c r="G2" s="5">
        <v>120.53</v>
      </c>
      <c r="H2" s="5">
        <f ca="1">G2/5</f>
        <v>24.106000000000002</v>
      </c>
      <c r="I2" s="3" t="s">
        <v>189</v>
      </c>
    </row>
    <row r="3" spans="1:9" x14ac:dyDescent="0.25">
      <c r="A3" s="3" t="s">
        <v>50</v>
      </c>
      <c r="B3" s="4"/>
      <c r="C3" s="4">
        <v>41652</v>
      </c>
      <c r="D3" s="3" t="s">
        <v>79</v>
      </c>
      <c r="E3" s="3" t="s">
        <v>78</v>
      </c>
      <c r="F3" s="3" t="s">
        <v>59</v>
      </c>
      <c r="G3" s="5">
        <v>118.34</v>
      </c>
      <c r="H3" s="5">
        <f ca="1">G3/5</f>
        <v>23.667999999999999</v>
      </c>
      <c r="I3" s="3" t="s">
        <v>191</v>
      </c>
    </row>
    <row r="4" spans="1:9" x14ac:dyDescent="0.25">
      <c r="A4" s="3" t="s">
        <v>50</v>
      </c>
      <c r="B4" s="4"/>
      <c r="C4" s="4">
        <v>41652</v>
      </c>
      <c r="D4" s="3" t="s">
        <v>80</v>
      </c>
      <c r="E4" s="3" t="s">
        <v>78</v>
      </c>
      <c r="F4" s="3" t="s">
        <v>59</v>
      </c>
      <c r="G4" s="5">
        <v>6.99</v>
      </c>
      <c r="H4" s="5">
        <v>6.99</v>
      </c>
    </row>
    <row r="5" spans="1:9" x14ac:dyDescent="0.25">
      <c r="A5" s="3" t="s">
        <v>50</v>
      </c>
      <c r="B5" s="4"/>
      <c r="C5" s="4">
        <v>41659</v>
      </c>
      <c r="D5" s="3" t="s">
        <v>81</v>
      </c>
      <c r="E5" s="3" t="s">
        <v>82</v>
      </c>
      <c r="F5" s="3" t="s">
        <v>59</v>
      </c>
      <c r="G5" s="5">
        <v>94.5</v>
      </c>
      <c r="H5" s="5">
        <v>94.5</v>
      </c>
    </row>
    <row r="6" spans="1:9" x14ac:dyDescent="0.25">
      <c r="A6" s="3" t="s">
        <v>50</v>
      </c>
      <c r="B6" s="4"/>
      <c r="C6" s="4">
        <v>41661</v>
      </c>
      <c r="D6" s="3" t="s">
        <v>83</v>
      </c>
      <c r="E6" s="3" t="s">
        <v>84</v>
      </c>
      <c r="F6" s="3" t="s">
        <v>85</v>
      </c>
      <c r="G6" s="5">
        <v>28.11</v>
      </c>
      <c r="H6" s="5">
        <v>28.11</v>
      </c>
    </row>
    <row r="7" spans="1:9" x14ac:dyDescent="0.25">
      <c r="A7" s="3" t="s">
        <v>50</v>
      </c>
      <c r="B7" s="4"/>
      <c r="C7" s="4">
        <v>41663</v>
      </c>
      <c r="D7" s="3" t="s">
        <v>83</v>
      </c>
      <c r="E7" s="3" t="s">
        <v>84</v>
      </c>
      <c r="F7" s="3" t="s">
        <v>85</v>
      </c>
      <c r="G7" s="5">
        <v>-187.85</v>
      </c>
      <c r="H7" s="5">
        <v>-187.85</v>
      </c>
    </row>
    <row r="8" spans="1:9" x14ac:dyDescent="0.25">
      <c r="A8" s="3" t="s">
        <v>50</v>
      </c>
      <c r="B8" s="4"/>
      <c r="C8" s="4">
        <v>41666</v>
      </c>
      <c r="D8" s="3" t="s">
        <v>79</v>
      </c>
      <c r="E8" s="3" t="s">
        <v>78</v>
      </c>
      <c r="F8" s="3" t="s">
        <v>59</v>
      </c>
      <c r="G8" s="5">
        <v>39.53</v>
      </c>
      <c r="H8" s="5">
        <f ca="1">G8/2</f>
        <v>19.765000000000001</v>
      </c>
      <c r="I8" s="3" t="s">
        <v>193</v>
      </c>
    </row>
    <row r="9" spans="1:9" x14ac:dyDescent="0.25">
      <c r="A9" s="3" t="s">
        <v>50</v>
      </c>
      <c r="B9" s="4"/>
      <c r="C9" s="4">
        <v>41668</v>
      </c>
      <c r="D9" s="3" t="s">
        <v>86</v>
      </c>
      <c r="E9" s="3" t="s">
        <v>82</v>
      </c>
      <c r="F9" s="3" t="s">
        <v>59</v>
      </c>
      <c r="G9" s="5">
        <v>46.37</v>
      </c>
      <c r="H9" s="5">
        <f ca="1">G9/2</f>
        <v>23.184999999999999</v>
      </c>
      <c r="I9" s="3" t="s">
        <v>194</v>
      </c>
    </row>
    <row r="10" spans="1:9" x14ac:dyDescent="0.25">
      <c r="A10" s="3" t="s">
        <v>50</v>
      </c>
      <c r="B10" s="4"/>
      <c r="C10" s="4">
        <v>41670</v>
      </c>
      <c r="D10" s="3" t="s">
        <v>60</v>
      </c>
      <c r="E10" s="3" t="s">
        <v>58</v>
      </c>
      <c r="F10" s="3" t="s">
        <v>59</v>
      </c>
      <c r="G10" s="5">
        <v>132.25</v>
      </c>
      <c r="H10" s="5">
        <v>132.25</v>
      </c>
    </row>
    <row r="11" spans="1:9" x14ac:dyDescent="0.25">
      <c r="A11" s="3" t="s">
        <v>50</v>
      </c>
      <c r="B11" s="4"/>
      <c r="C11" s="4">
        <v>41673</v>
      </c>
      <c r="D11" s="3" t="s">
        <v>87</v>
      </c>
      <c r="E11" s="3" t="s">
        <v>82</v>
      </c>
      <c r="F11" s="3" t="s">
        <v>59</v>
      </c>
      <c r="G11" s="5">
        <v>44.22</v>
      </c>
      <c r="H11" s="5">
        <f ca="1">G11/2</f>
        <v>22.11</v>
      </c>
      <c r="I11" s="3" t="s">
        <v>192</v>
      </c>
    </row>
    <row r="12" spans="1:9" x14ac:dyDescent="0.25">
      <c r="A12" s="3" t="s">
        <v>50</v>
      </c>
      <c r="B12" s="4"/>
      <c r="C12" s="4">
        <v>41673</v>
      </c>
      <c r="D12" s="3" t="s">
        <v>88</v>
      </c>
      <c r="E12" s="3" t="s">
        <v>82</v>
      </c>
      <c r="F12" s="3" t="s">
        <v>59</v>
      </c>
      <c r="G12" s="5">
        <v>415.92</v>
      </c>
      <c r="H12" s="5">
        <v>415.92</v>
      </c>
    </row>
    <row r="13" spans="1:9" x14ac:dyDescent="0.25">
      <c r="A13" s="3" t="s">
        <v>50</v>
      </c>
      <c r="B13" s="4"/>
      <c r="C13" s="4">
        <v>41673</v>
      </c>
      <c r="D13" s="3" t="s">
        <v>89</v>
      </c>
      <c r="E13" s="3" t="s">
        <v>82</v>
      </c>
      <c r="F13" s="3" t="s">
        <v>59</v>
      </c>
      <c r="G13" s="5">
        <v>29</v>
      </c>
      <c r="H13" s="5">
        <v>29</v>
      </c>
    </row>
    <row r="14" spans="1:9" x14ac:dyDescent="0.25">
      <c r="A14" s="3" t="s">
        <v>50</v>
      </c>
      <c r="B14" s="4"/>
      <c r="C14" s="4">
        <v>41675</v>
      </c>
      <c r="D14" s="3" t="s">
        <v>89</v>
      </c>
      <c r="E14" s="3" t="s">
        <v>82</v>
      </c>
      <c r="F14" s="3" t="s">
        <v>59</v>
      </c>
      <c r="G14" s="6">
        <v>39</v>
      </c>
      <c r="H14" s="6">
        <v>39</v>
      </c>
    </row>
    <row r="15" spans="1:9" x14ac:dyDescent="0.25">
      <c r="A15" s="3"/>
      <c r="B15" s="4"/>
      <c r="C15" s="4"/>
      <c r="D15" s="3"/>
      <c r="E15" s="3"/>
      <c r="F15" s="3"/>
      <c r="G15" s="5">
        <f ca="1">SUM(G2:G14)</f>
        <v>926.91000000000008</v>
      </c>
      <c r="H15" s="5">
        <f ca="1">SUM(H2:H14)</f>
        <v>670.75400000000013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20" sqref="H20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5.7109375" bestFit="1" customWidth="1"/>
    <col min="5" max="5" width="12.28515625" bestFit="1" customWidth="1"/>
    <col min="7" max="7" width="13.140625" bestFit="1" customWidth="1"/>
    <col min="9" max="9" width="24.570312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3" t="s">
        <v>50</v>
      </c>
      <c r="B2" s="4">
        <v>41673</v>
      </c>
      <c r="C2" s="4"/>
      <c r="D2" s="3" t="s">
        <v>60</v>
      </c>
      <c r="E2" s="3" t="s">
        <v>58</v>
      </c>
      <c r="F2" s="3" t="s">
        <v>59</v>
      </c>
      <c r="G2" s="5">
        <v>275</v>
      </c>
      <c r="H2" s="5">
        <v>275</v>
      </c>
    </row>
    <row r="3" spans="1:9" x14ac:dyDescent="0.25">
      <c r="A3" s="3" t="s">
        <v>50</v>
      </c>
      <c r="B3" s="4">
        <v>41675</v>
      </c>
      <c r="C3" s="4"/>
      <c r="D3" s="3" t="s">
        <v>79</v>
      </c>
      <c r="E3" s="3" t="s">
        <v>78</v>
      </c>
      <c r="F3" s="3" t="s">
        <v>59</v>
      </c>
      <c r="G3" s="5">
        <v>94.66</v>
      </c>
      <c r="H3" s="5">
        <f ca="1">G3/5</f>
        <v>18.931999999999999</v>
      </c>
      <c r="I3" s="3" t="s">
        <v>189</v>
      </c>
    </row>
    <row r="4" spans="1:9" x14ac:dyDescent="0.25">
      <c r="A4" s="3" t="s">
        <v>50</v>
      </c>
      <c r="B4" s="4">
        <v>41676</v>
      </c>
      <c r="C4" s="4"/>
      <c r="D4" s="3" t="s">
        <v>90</v>
      </c>
      <c r="E4" s="3" t="s">
        <v>78</v>
      </c>
      <c r="F4" s="3" t="s">
        <v>59</v>
      </c>
      <c r="G4" s="5">
        <v>65.94</v>
      </c>
      <c r="H4" s="5">
        <f ca="1">G4/4</f>
        <v>16.484999999999999</v>
      </c>
      <c r="I4" s="3" t="s">
        <v>190</v>
      </c>
    </row>
    <row r="5" spans="1:9" x14ac:dyDescent="0.25">
      <c r="A5" s="3" t="s">
        <v>50</v>
      </c>
      <c r="B5" s="4">
        <v>41684</v>
      </c>
      <c r="C5" s="4"/>
      <c r="D5" s="3" t="s">
        <v>88</v>
      </c>
      <c r="E5" s="3" t="s">
        <v>82</v>
      </c>
      <c r="F5" s="3" t="s">
        <v>59</v>
      </c>
      <c r="G5" s="5">
        <v>138.63999999999999</v>
      </c>
      <c r="H5" s="5">
        <v>138.63999999999999</v>
      </c>
    </row>
    <row r="6" spans="1:9" x14ac:dyDescent="0.25">
      <c r="A6" s="3" t="s">
        <v>50</v>
      </c>
      <c r="B6" s="4">
        <v>41695</v>
      </c>
      <c r="C6" s="4"/>
      <c r="D6" s="3" t="s">
        <v>91</v>
      </c>
      <c r="E6" s="3" t="s">
        <v>92</v>
      </c>
      <c r="F6" s="3" t="s">
        <v>85</v>
      </c>
      <c r="G6" s="5">
        <v>28.57</v>
      </c>
      <c r="H6" s="5">
        <v>28.57</v>
      </c>
    </row>
    <row r="7" spans="1:9" x14ac:dyDescent="0.25">
      <c r="A7" s="3" t="s">
        <v>50</v>
      </c>
      <c r="B7" s="4">
        <v>41696</v>
      </c>
      <c r="C7" s="4"/>
      <c r="D7" s="3" t="s">
        <v>54</v>
      </c>
      <c r="E7" s="3" t="s">
        <v>52</v>
      </c>
      <c r="F7" s="3" t="s">
        <v>53</v>
      </c>
      <c r="G7" s="6">
        <v>48.44</v>
      </c>
      <c r="H7" s="6">
        <v>48.44</v>
      </c>
    </row>
    <row r="8" spans="1:9" x14ac:dyDescent="0.25">
      <c r="A8" s="3"/>
      <c r="B8" s="4"/>
      <c r="C8" s="4"/>
      <c r="D8" s="3"/>
      <c r="E8" s="3"/>
      <c r="F8" s="3"/>
      <c r="G8" s="5">
        <f ca="1">SUM(G2:G7)</f>
        <v>651.25</v>
      </c>
      <c r="H8" s="5">
        <f ca="1">SUM(H2:H7)</f>
        <v>526.06700000000001</v>
      </c>
    </row>
    <row r="10" spans="1:9" x14ac:dyDescent="0.25">
      <c r="F10" s="25" t="s">
        <v>187</v>
      </c>
      <c r="G10" s="6">
        <v>651.38</v>
      </c>
    </row>
    <row r="11" spans="1:9" x14ac:dyDescent="0.25">
      <c r="F11" s="25" t="s">
        <v>188</v>
      </c>
      <c r="G11" s="26">
        <f ca="1">G10-G8</f>
        <v>0.12999999999999545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6" sqref="I6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8.85546875" bestFit="1" customWidth="1"/>
    <col min="5" max="5" width="16.7109375" bestFit="1" customWidth="1"/>
    <col min="6" max="6" width="3.85546875" bestFit="1" customWidth="1"/>
    <col min="7" max="7" width="9.85546875" bestFit="1" customWidth="1"/>
    <col min="8" max="8" width="9.85546875" customWidth="1"/>
    <col min="9" max="9" width="70.14062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3" t="s">
        <v>50</v>
      </c>
      <c r="B2" s="4">
        <v>41702</v>
      </c>
      <c r="C2" s="4">
        <v>41704</v>
      </c>
      <c r="D2" s="3" t="s">
        <v>51</v>
      </c>
      <c r="E2" s="3" t="s">
        <v>52</v>
      </c>
      <c r="F2" s="3" t="s">
        <v>53</v>
      </c>
      <c r="G2" s="5">
        <v>70.64</v>
      </c>
      <c r="H2" s="5">
        <f ca="1">G2/2</f>
        <v>35.32</v>
      </c>
      <c r="I2" s="3" t="s">
        <v>217</v>
      </c>
    </row>
    <row r="3" spans="1:9" x14ac:dyDescent="0.25">
      <c r="A3" s="3" t="s">
        <v>50</v>
      </c>
      <c r="B3" s="4">
        <v>41703</v>
      </c>
      <c r="C3" s="4">
        <v>41704</v>
      </c>
      <c r="D3" s="3" t="s">
        <v>54</v>
      </c>
      <c r="E3" s="3" t="s">
        <v>52</v>
      </c>
      <c r="F3" s="3" t="s">
        <v>53</v>
      </c>
      <c r="G3" s="5">
        <v>46.77</v>
      </c>
      <c r="H3" s="5">
        <v>46.77</v>
      </c>
    </row>
    <row r="4" spans="1:9" x14ac:dyDescent="0.25">
      <c r="A4" s="3" t="s">
        <v>50</v>
      </c>
      <c r="B4" s="4">
        <v>41703</v>
      </c>
      <c r="C4" s="4">
        <v>41704</v>
      </c>
      <c r="D4" s="3" t="s">
        <v>55</v>
      </c>
      <c r="E4" s="3" t="s">
        <v>56</v>
      </c>
      <c r="F4" s="3" t="s">
        <v>53</v>
      </c>
      <c r="G4" s="5">
        <v>280.60000000000002</v>
      </c>
      <c r="H4" s="5">
        <f ca="1">G4/6</f>
        <v>46.766666666666673</v>
      </c>
      <c r="I4" s="3" t="s">
        <v>224</v>
      </c>
    </row>
    <row r="5" spans="1:9" x14ac:dyDescent="0.25">
      <c r="A5" s="3" t="s">
        <v>50</v>
      </c>
      <c r="B5" s="4">
        <v>41703</v>
      </c>
      <c r="C5" s="4">
        <v>41708</v>
      </c>
      <c r="D5" s="3" t="s">
        <v>57</v>
      </c>
      <c r="E5" s="3" t="s">
        <v>58</v>
      </c>
      <c r="F5" s="3" t="s">
        <v>59</v>
      </c>
      <c r="G5" s="5">
        <v>46.1</v>
      </c>
      <c r="H5" s="5">
        <v>46.1</v>
      </c>
    </row>
    <row r="6" spans="1:9" x14ac:dyDescent="0.25">
      <c r="A6" s="3" t="s">
        <v>50</v>
      </c>
      <c r="B6" s="4">
        <v>41704</v>
      </c>
      <c r="C6" s="4">
        <v>41708</v>
      </c>
      <c r="D6" s="3" t="s">
        <v>60</v>
      </c>
      <c r="E6" s="3" t="s">
        <v>58</v>
      </c>
      <c r="F6" s="3" t="s">
        <v>59</v>
      </c>
      <c r="G6" s="5">
        <v>132.25</v>
      </c>
      <c r="H6" s="5">
        <v>132.25</v>
      </c>
    </row>
    <row r="7" spans="1:9" x14ac:dyDescent="0.25">
      <c r="A7" s="3" t="s">
        <v>50</v>
      </c>
      <c r="B7" s="4">
        <v>41709</v>
      </c>
      <c r="C7" s="4">
        <v>41712</v>
      </c>
      <c r="D7" s="3" t="s">
        <v>60</v>
      </c>
      <c r="E7" s="3" t="s">
        <v>58</v>
      </c>
      <c r="F7" s="3" t="s">
        <v>59</v>
      </c>
      <c r="G7" s="5">
        <v>132.25</v>
      </c>
      <c r="H7" s="5">
        <v>132.25</v>
      </c>
    </row>
    <row r="8" spans="1:9" x14ac:dyDescent="0.25">
      <c r="A8" s="3" t="s">
        <v>50</v>
      </c>
      <c r="B8" s="4">
        <v>41711</v>
      </c>
      <c r="C8" s="4">
        <v>41716</v>
      </c>
      <c r="D8" s="3" t="s">
        <v>61</v>
      </c>
      <c r="E8" s="3" t="s">
        <v>62</v>
      </c>
      <c r="F8" s="3" t="s">
        <v>63</v>
      </c>
      <c r="G8" s="5">
        <v>78.75</v>
      </c>
      <c r="H8" s="5">
        <v>78.75</v>
      </c>
    </row>
    <row r="9" spans="1:9" x14ac:dyDescent="0.25">
      <c r="A9" s="3" t="s">
        <v>50</v>
      </c>
      <c r="B9" s="4">
        <v>41711</v>
      </c>
      <c r="C9" s="4">
        <v>41718</v>
      </c>
      <c r="D9" s="3" t="s">
        <v>64</v>
      </c>
      <c r="E9" s="3" t="s">
        <v>65</v>
      </c>
      <c r="F9" s="3" t="s">
        <v>66</v>
      </c>
      <c r="G9" s="5">
        <v>975</v>
      </c>
      <c r="H9" s="5">
        <v>975</v>
      </c>
    </row>
    <row r="10" spans="1:9" x14ac:dyDescent="0.25">
      <c r="A10" s="3" t="s">
        <v>50</v>
      </c>
      <c r="B10" s="4">
        <v>41712</v>
      </c>
      <c r="C10" s="4">
        <v>41716</v>
      </c>
      <c r="D10" s="3" t="s">
        <v>67</v>
      </c>
      <c r="E10" s="3" t="s">
        <v>68</v>
      </c>
      <c r="F10" s="3" t="s">
        <v>63</v>
      </c>
      <c r="G10" s="5">
        <v>676.2</v>
      </c>
      <c r="H10" s="5">
        <v>676.2</v>
      </c>
    </row>
    <row r="11" spans="1:9" x14ac:dyDescent="0.25">
      <c r="A11" s="3" t="s">
        <v>50</v>
      </c>
      <c r="B11" s="4">
        <v>41712</v>
      </c>
      <c r="C11" s="4">
        <v>41716</v>
      </c>
      <c r="D11" s="3" t="s">
        <v>67</v>
      </c>
      <c r="E11" s="3" t="s">
        <v>68</v>
      </c>
      <c r="F11" s="3" t="s">
        <v>63</v>
      </c>
      <c r="G11" s="5">
        <v>65.099999999999994</v>
      </c>
      <c r="H11" s="5">
        <v>65.099999999999994</v>
      </c>
    </row>
    <row r="12" spans="1:9" x14ac:dyDescent="0.25">
      <c r="A12" s="3" t="s">
        <v>50</v>
      </c>
      <c r="B12" s="4">
        <v>41717</v>
      </c>
      <c r="C12" s="4">
        <v>41719</v>
      </c>
      <c r="D12" s="3" t="s">
        <v>69</v>
      </c>
      <c r="E12" s="3" t="s">
        <v>58</v>
      </c>
      <c r="F12" s="3" t="s">
        <v>59</v>
      </c>
      <c r="G12" s="5">
        <v>47.82</v>
      </c>
      <c r="H12" s="5">
        <f ca="1">G12/2</f>
        <v>23.91</v>
      </c>
      <c r="I12" s="3" t="s">
        <v>218</v>
      </c>
    </row>
    <row r="13" spans="1:9" x14ac:dyDescent="0.25">
      <c r="A13" s="3" t="s">
        <v>50</v>
      </c>
      <c r="B13" s="4">
        <v>41718</v>
      </c>
      <c r="C13" s="4">
        <v>41722</v>
      </c>
      <c r="D13" s="3" t="s">
        <v>60</v>
      </c>
      <c r="E13" s="3" t="s">
        <v>58</v>
      </c>
      <c r="F13" s="3" t="s">
        <v>59</v>
      </c>
      <c r="G13" s="5">
        <v>264.5</v>
      </c>
      <c r="H13" s="5">
        <v>264.5</v>
      </c>
    </row>
    <row r="14" spans="1:9" x14ac:dyDescent="0.25">
      <c r="A14" s="3" t="s">
        <v>50</v>
      </c>
      <c r="B14" s="4">
        <v>41729</v>
      </c>
      <c r="C14" s="4">
        <v>41730</v>
      </c>
      <c r="D14" s="3" t="s">
        <v>60</v>
      </c>
      <c r="E14" s="3" t="s">
        <v>58</v>
      </c>
      <c r="F14" s="3" t="s">
        <v>59</v>
      </c>
      <c r="G14" s="5">
        <v>132.25</v>
      </c>
      <c r="H14" s="5">
        <v>132.25</v>
      </c>
    </row>
    <row r="15" spans="1:9" x14ac:dyDescent="0.25">
      <c r="A15" s="3" t="s">
        <v>50</v>
      </c>
      <c r="B15" s="4">
        <v>41718</v>
      </c>
      <c r="C15" s="4">
        <v>41719</v>
      </c>
      <c r="D15" s="3" t="s">
        <v>70</v>
      </c>
      <c r="E15" s="3" t="s">
        <v>71</v>
      </c>
      <c r="F15" s="3" t="s">
        <v>59</v>
      </c>
      <c r="G15" s="6">
        <v>63</v>
      </c>
      <c r="H15" s="6">
        <v>63</v>
      </c>
    </row>
    <row r="16" spans="1:9" x14ac:dyDescent="0.25">
      <c r="A16" s="3"/>
      <c r="B16" s="4"/>
      <c r="C16" s="4"/>
      <c r="D16" s="3"/>
      <c r="E16" s="3"/>
      <c r="F16" s="3"/>
      <c r="G16" s="5">
        <f ca="1">SUM(G2:G15)</f>
        <v>3011.2300000000005</v>
      </c>
      <c r="H16" s="5">
        <f ca="1">SUM(H2:H15)</f>
        <v>2718.1666666666665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34" sqref="B34"/>
    </sheetView>
  </sheetViews>
  <sheetFormatPr defaultRowHeight="15" x14ac:dyDescent="0.25"/>
  <cols>
    <col min="1" max="1" width="14" bestFit="1" customWidth="1"/>
    <col min="2" max="2" width="10.7109375" bestFit="1" customWidth="1"/>
    <col min="4" max="4" width="28.140625" bestFit="1" customWidth="1"/>
    <col min="5" max="5" width="16.7109375" bestFit="1" customWidth="1"/>
  </cols>
  <sheetData>
    <row r="1" spans="1:7" x14ac:dyDescent="0.25">
      <c r="A1" s="7" t="s">
        <v>50</v>
      </c>
      <c r="B1" s="8">
        <v>41373</v>
      </c>
      <c r="C1" s="8"/>
      <c r="D1" s="7" t="s">
        <v>175</v>
      </c>
      <c r="E1" s="7" t="s">
        <v>58</v>
      </c>
      <c r="F1" s="7" t="s">
        <v>59</v>
      </c>
      <c r="G1" s="9">
        <v>132.25</v>
      </c>
    </row>
    <row r="2" spans="1:7" x14ac:dyDescent="0.25">
      <c r="A2" s="7" t="s">
        <v>50</v>
      </c>
      <c r="B2" s="8">
        <v>41375</v>
      </c>
      <c r="C2" s="8"/>
      <c r="D2" s="7" t="s">
        <v>175</v>
      </c>
      <c r="E2" s="7" t="s">
        <v>58</v>
      </c>
      <c r="F2" s="7" t="s">
        <v>59</v>
      </c>
      <c r="G2" s="9">
        <v>132.25</v>
      </c>
    </row>
    <row r="3" spans="1:7" x14ac:dyDescent="0.25">
      <c r="A3" s="7" t="s">
        <v>50</v>
      </c>
      <c r="B3" s="8">
        <v>41376</v>
      </c>
      <c r="C3" s="8"/>
      <c r="D3" s="7" t="s">
        <v>176</v>
      </c>
      <c r="E3" s="7" t="s">
        <v>68</v>
      </c>
      <c r="F3" s="7" t="s">
        <v>63</v>
      </c>
      <c r="G3" s="9">
        <v>275.36</v>
      </c>
    </row>
    <row r="4" spans="1:7" x14ac:dyDescent="0.25">
      <c r="A4" s="7" t="s">
        <v>50</v>
      </c>
      <c r="B4" s="8">
        <v>41389</v>
      </c>
      <c r="C4" s="8"/>
      <c r="D4" s="7" t="s">
        <v>60</v>
      </c>
      <c r="E4" s="7" t="s">
        <v>58</v>
      </c>
      <c r="F4" s="7" t="s">
        <v>59</v>
      </c>
      <c r="G4" s="9">
        <v>132.25</v>
      </c>
    </row>
    <row r="5" spans="1:7" x14ac:dyDescent="0.25">
      <c r="A5" s="7" t="s">
        <v>50</v>
      </c>
      <c r="B5" s="8">
        <v>41393</v>
      </c>
      <c r="C5" s="8"/>
      <c r="D5" s="7" t="s">
        <v>177</v>
      </c>
      <c r="E5" s="7" t="s">
        <v>178</v>
      </c>
      <c r="F5" s="7" t="s">
        <v>59</v>
      </c>
      <c r="G5" s="9">
        <v>96.77</v>
      </c>
    </row>
    <row r="6" spans="1:7" x14ac:dyDescent="0.25">
      <c r="A6" s="7" t="s">
        <v>179</v>
      </c>
      <c r="B6" s="8">
        <v>41380</v>
      </c>
      <c r="C6" s="8"/>
      <c r="D6" s="7" t="s">
        <v>114</v>
      </c>
      <c r="E6" s="7" t="s">
        <v>115</v>
      </c>
      <c r="F6" s="7" t="s">
        <v>116</v>
      </c>
      <c r="G6" s="10">
        <v>198.5</v>
      </c>
    </row>
    <row r="7" spans="1:7" x14ac:dyDescent="0.25">
      <c r="A7" s="7"/>
      <c r="B7" s="8"/>
      <c r="C7" s="8"/>
      <c r="D7" s="7"/>
      <c r="E7" s="7"/>
      <c r="F7" s="7"/>
      <c r="G7" s="9">
        <f ca="1">SUM(G1:G6)</f>
        <v>967.38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1" sqref="H11"/>
    </sheetView>
  </sheetViews>
  <sheetFormatPr defaultRowHeight="15" x14ac:dyDescent="0.25"/>
  <cols>
    <col min="1" max="1" width="14.5703125" bestFit="1" customWidth="1"/>
    <col min="2" max="3" width="10.7109375" bestFit="1" customWidth="1"/>
    <col min="4" max="4" width="27.42578125" bestFit="1" customWidth="1"/>
    <col min="5" max="5" width="11.140625" bestFit="1" customWidth="1"/>
    <col min="6" max="6" width="3.42578125" bestFit="1" customWidth="1"/>
    <col min="7" max="7" width="9.5703125" bestFit="1" customWidth="1"/>
    <col min="8" max="8" width="9.5703125" customWidth="1"/>
    <col min="9" max="9" width="55.570312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41398</v>
      </c>
      <c r="C2" s="8"/>
      <c r="D2" s="7" t="s">
        <v>161</v>
      </c>
      <c r="E2" s="7" t="s">
        <v>115</v>
      </c>
      <c r="F2" s="7" t="s">
        <v>116</v>
      </c>
      <c r="G2" s="9">
        <v>50</v>
      </c>
      <c r="H2" s="9">
        <v>50</v>
      </c>
    </row>
    <row r="3" spans="1:9" x14ac:dyDescent="0.25">
      <c r="A3" s="7" t="s">
        <v>50</v>
      </c>
      <c r="B3" s="8">
        <v>41401</v>
      </c>
      <c r="C3" s="8"/>
      <c r="D3" s="7" t="s">
        <v>162</v>
      </c>
      <c r="E3" s="7" t="s">
        <v>115</v>
      </c>
      <c r="F3" s="7" t="s">
        <v>116</v>
      </c>
      <c r="G3" s="9">
        <v>35</v>
      </c>
      <c r="H3" s="9">
        <v>35</v>
      </c>
    </row>
    <row r="4" spans="1:9" x14ac:dyDescent="0.25">
      <c r="A4" s="7" t="s">
        <v>50</v>
      </c>
      <c r="B4" s="8">
        <v>41401</v>
      </c>
      <c r="C4" s="8"/>
      <c r="D4" s="7" t="s">
        <v>163</v>
      </c>
      <c r="E4" s="7" t="s">
        <v>164</v>
      </c>
      <c r="F4" s="7" t="s">
        <v>59</v>
      </c>
      <c r="G4" s="9">
        <v>46</v>
      </c>
      <c r="H4" s="9">
        <v>46</v>
      </c>
    </row>
    <row r="5" spans="1:9" x14ac:dyDescent="0.25">
      <c r="A5" s="7" t="s">
        <v>50</v>
      </c>
      <c r="B5" s="8">
        <v>41402</v>
      </c>
      <c r="C5" s="8"/>
      <c r="D5" s="7" t="s">
        <v>165</v>
      </c>
      <c r="E5" s="7" t="s">
        <v>58</v>
      </c>
      <c r="F5" s="7" t="s">
        <v>59</v>
      </c>
      <c r="G5" s="9">
        <v>56.47</v>
      </c>
      <c r="H5" s="9">
        <f ca="1">G5/2</f>
        <v>28.234999999999999</v>
      </c>
      <c r="I5" s="7" t="s">
        <v>214</v>
      </c>
    </row>
    <row r="6" spans="1:9" x14ac:dyDescent="0.25">
      <c r="A6" s="7" t="s">
        <v>140</v>
      </c>
      <c r="B6" s="8">
        <v>41401</v>
      </c>
      <c r="C6" s="8"/>
      <c r="D6" s="7" t="s">
        <v>166</v>
      </c>
      <c r="E6" s="7" t="s">
        <v>115</v>
      </c>
      <c r="F6" s="7" t="s">
        <v>116</v>
      </c>
      <c r="G6" s="9">
        <v>628.72</v>
      </c>
      <c r="H6" s="9">
        <v>628.72</v>
      </c>
    </row>
    <row r="7" spans="1:9" x14ac:dyDescent="0.25">
      <c r="A7" s="7" t="s">
        <v>50</v>
      </c>
      <c r="B7" s="8">
        <v>41403</v>
      </c>
      <c r="C7" s="8"/>
      <c r="D7" s="7" t="s">
        <v>60</v>
      </c>
      <c r="E7" s="7" t="s">
        <v>58</v>
      </c>
      <c r="F7" s="7" t="s">
        <v>59</v>
      </c>
      <c r="G7" s="9">
        <v>264.5</v>
      </c>
      <c r="H7" s="9">
        <v>264.5</v>
      </c>
    </row>
    <row r="8" spans="1:9" x14ac:dyDescent="0.25">
      <c r="A8" s="7" t="s">
        <v>50</v>
      </c>
      <c r="B8" s="8">
        <v>41417</v>
      </c>
      <c r="C8" s="8"/>
      <c r="D8" s="7" t="s">
        <v>60</v>
      </c>
      <c r="E8" s="7" t="s">
        <v>58</v>
      </c>
      <c r="F8" s="7" t="s">
        <v>59</v>
      </c>
      <c r="G8" s="9">
        <v>132.25</v>
      </c>
      <c r="H8" s="9">
        <v>132.25</v>
      </c>
    </row>
    <row r="9" spans="1:9" x14ac:dyDescent="0.25">
      <c r="A9" s="7" t="s">
        <v>50</v>
      </c>
      <c r="B9" s="8">
        <v>41417</v>
      </c>
      <c r="C9" s="8"/>
      <c r="D9" s="7" t="s">
        <v>139</v>
      </c>
      <c r="E9" s="7" t="s">
        <v>58</v>
      </c>
      <c r="F9" s="7" t="s">
        <v>59</v>
      </c>
      <c r="G9" s="9">
        <v>4</v>
      </c>
      <c r="H9" s="9">
        <v>4</v>
      </c>
    </row>
    <row r="10" spans="1:9" x14ac:dyDescent="0.25">
      <c r="A10" s="7" t="s">
        <v>50</v>
      </c>
      <c r="B10" s="8">
        <v>41423</v>
      </c>
      <c r="C10" s="8"/>
      <c r="D10" s="7" t="s">
        <v>167</v>
      </c>
      <c r="E10" s="7" t="s">
        <v>168</v>
      </c>
      <c r="F10" s="7" t="s">
        <v>59</v>
      </c>
      <c r="G10" s="9">
        <v>18.690000000000001</v>
      </c>
      <c r="H10" s="9">
        <f ca="1">G10/2</f>
        <v>9.3450000000000006</v>
      </c>
      <c r="I10" s="7" t="s">
        <v>213</v>
      </c>
    </row>
    <row r="11" spans="1:9" x14ac:dyDescent="0.25">
      <c r="A11" s="7" t="s">
        <v>50</v>
      </c>
      <c r="B11" s="8">
        <v>41427</v>
      </c>
      <c r="C11" s="8"/>
      <c r="D11" s="7" t="s">
        <v>169</v>
      </c>
      <c r="E11" s="7" t="s">
        <v>170</v>
      </c>
      <c r="F11" s="7" t="s">
        <v>59</v>
      </c>
      <c r="G11" s="9">
        <v>193.2</v>
      </c>
      <c r="H11" s="9">
        <v>193.2</v>
      </c>
      <c r="I11" s="7" t="s">
        <v>215</v>
      </c>
    </row>
    <row r="12" spans="1:9" x14ac:dyDescent="0.25">
      <c r="A12" s="7" t="s">
        <v>50</v>
      </c>
      <c r="B12" s="8">
        <v>41427</v>
      </c>
      <c r="C12" s="8"/>
      <c r="D12" s="7" t="s">
        <v>171</v>
      </c>
      <c r="E12" s="7" t="s">
        <v>170</v>
      </c>
      <c r="F12" s="7" t="s">
        <v>59</v>
      </c>
      <c r="G12" s="9">
        <v>6</v>
      </c>
      <c r="H12" s="9">
        <v>6</v>
      </c>
    </row>
    <row r="13" spans="1:9" x14ac:dyDescent="0.25">
      <c r="A13" s="7" t="s">
        <v>50</v>
      </c>
      <c r="B13" s="8">
        <v>41427</v>
      </c>
      <c r="C13" s="8"/>
      <c r="D13" s="7" t="s">
        <v>171</v>
      </c>
      <c r="E13" s="7" t="s">
        <v>170</v>
      </c>
      <c r="F13" s="7" t="s">
        <v>59</v>
      </c>
      <c r="G13" s="11">
        <v>6</v>
      </c>
      <c r="H13" s="11">
        <v>6</v>
      </c>
    </row>
    <row r="14" spans="1:9" x14ac:dyDescent="0.25">
      <c r="A14" s="7" t="s">
        <v>50</v>
      </c>
      <c r="B14" s="8">
        <v>41416</v>
      </c>
      <c r="C14" s="8"/>
      <c r="D14" s="7" t="s">
        <v>172</v>
      </c>
      <c r="E14" s="7" t="s">
        <v>173</v>
      </c>
      <c r="F14" s="7" t="s">
        <v>59</v>
      </c>
      <c r="G14" s="10">
        <v>464.71</v>
      </c>
      <c r="H14" s="10">
        <v>464.71</v>
      </c>
    </row>
    <row r="15" spans="1:9" x14ac:dyDescent="0.25">
      <c r="A15" s="7"/>
      <c r="B15" s="8"/>
      <c r="C15" s="8"/>
      <c r="D15" s="7"/>
      <c r="E15" s="7"/>
      <c r="F15" s="7"/>
      <c r="G15" s="9">
        <f ca="1">SUM(G2:G14)</f>
        <v>1905.5400000000002</v>
      </c>
      <c r="H15" s="9">
        <f ca="1">SUM(H2:H14)</f>
        <v>1867.96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2" sqref="I22"/>
    </sheetView>
  </sheetViews>
  <sheetFormatPr defaultRowHeight="15" x14ac:dyDescent="0.25"/>
  <cols>
    <col min="1" max="1" width="14" bestFit="1" customWidth="1"/>
    <col min="2" max="2" width="10.7109375" bestFit="1" customWidth="1"/>
    <col min="4" max="4" width="29.42578125" bestFit="1" customWidth="1"/>
    <col min="5" max="5" width="12.28515625" bestFit="1" customWidth="1"/>
    <col min="6" max="6" width="3.28515625" bestFit="1" customWidth="1"/>
    <col min="7" max="7" width="8" bestFit="1" customWidth="1"/>
    <col min="8" max="8" width="8" customWidth="1"/>
    <col min="9" max="9" width="36.7109375" bestFit="1" customWidth="1"/>
  </cols>
  <sheetData>
    <row r="1" spans="1:9" ht="45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41430</v>
      </c>
      <c r="C2" s="8"/>
      <c r="D2" s="7" t="s">
        <v>60</v>
      </c>
      <c r="E2" s="7" t="s">
        <v>58</v>
      </c>
      <c r="F2" s="7" t="s">
        <v>59</v>
      </c>
      <c r="G2" s="9">
        <v>132.25</v>
      </c>
      <c r="H2" s="9">
        <v>132.25</v>
      </c>
    </row>
    <row r="3" spans="1:9" x14ac:dyDescent="0.25">
      <c r="A3" s="7" t="s">
        <v>50</v>
      </c>
      <c r="B3" s="8">
        <v>41435</v>
      </c>
      <c r="C3" s="8"/>
      <c r="D3" s="7" t="s">
        <v>89</v>
      </c>
      <c r="E3" s="7" t="s">
        <v>82</v>
      </c>
      <c r="F3" s="7" t="s">
        <v>59</v>
      </c>
      <c r="G3" s="9">
        <v>29</v>
      </c>
      <c r="H3" s="9">
        <v>29</v>
      </c>
    </row>
    <row r="4" spans="1:9" x14ac:dyDescent="0.25">
      <c r="A4" s="7" t="s">
        <v>50</v>
      </c>
      <c r="B4" s="8">
        <v>41435</v>
      </c>
      <c r="C4" s="8"/>
      <c r="D4" s="7" t="s">
        <v>88</v>
      </c>
      <c r="E4" s="7" t="s">
        <v>82</v>
      </c>
      <c r="F4" s="7" t="s">
        <v>59</v>
      </c>
      <c r="G4" s="9">
        <v>196.88</v>
      </c>
      <c r="H4" s="9">
        <v>196.88</v>
      </c>
    </row>
    <row r="5" spans="1:9" x14ac:dyDescent="0.25">
      <c r="A5" s="7" t="s">
        <v>50</v>
      </c>
      <c r="B5" s="8">
        <v>41437</v>
      </c>
      <c r="C5" s="8"/>
      <c r="D5" s="7" t="s">
        <v>153</v>
      </c>
      <c r="E5" s="7" t="s">
        <v>82</v>
      </c>
      <c r="F5" s="7" t="s">
        <v>59</v>
      </c>
      <c r="G5" s="9">
        <v>8.56</v>
      </c>
      <c r="H5" s="9">
        <f ca="1">G5/2</f>
        <v>4.28</v>
      </c>
      <c r="I5" s="7" t="s">
        <v>211</v>
      </c>
    </row>
    <row r="6" spans="1:9" x14ac:dyDescent="0.25">
      <c r="A6" s="7" t="s">
        <v>50</v>
      </c>
      <c r="B6" s="8">
        <v>41438</v>
      </c>
      <c r="C6" s="8"/>
      <c r="D6" s="7" t="s">
        <v>134</v>
      </c>
      <c r="E6" s="7" t="s">
        <v>119</v>
      </c>
      <c r="F6" s="7" t="s">
        <v>59</v>
      </c>
      <c r="G6" s="9">
        <v>120.75</v>
      </c>
      <c r="H6" s="9">
        <v>120.75</v>
      </c>
    </row>
    <row r="7" spans="1:9" x14ac:dyDescent="0.25">
      <c r="A7" s="7" t="s">
        <v>50</v>
      </c>
      <c r="B7" s="8">
        <v>41439</v>
      </c>
      <c r="C7" s="8"/>
      <c r="D7" s="7" t="s">
        <v>79</v>
      </c>
      <c r="E7" s="7" t="s">
        <v>78</v>
      </c>
      <c r="F7" s="7" t="s">
        <v>59</v>
      </c>
      <c r="G7" s="9">
        <v>41.16</v>
      </c>
      <c r="H7" s="9">
        <f ca="1">G7/2</f>
        <v>20.58</v>
      </c>
      <c r="I7" s="7" t="s">
        <v>212</v>
      </c>
    </row>
    <row r="8" spans="1:9" x14ac:dyDescent="0.25">
      <c r="A8" s="7" t="s">
        <v>50</v>
      </c>
      <c r="B8" s="8">
        <v>41442</v>
      </c>
      <c r="C8" s="8"/>
      <c r="D8" s="7" t="s">
        <v>154</v>
      </c>
      <c r="E8" s="7" t="s">
        <v>82</v>
      </c>
      <c r="F8" s="7" t="s">
        <v>59</v>
      </c>
      <c r="G8" s="9">
        <v>6.25</v>
      </c>
      <c r="H8" s="9">
        <v>6.25</v>
      </c>
    </row>
    <row r="9" spans="1:9" x14ac:dyDescent="0.25">
      <c r="A9" s="7" t="s">
        <v>50</v>
      </c>
      <c r="B9" s="8">
        <v>41444</v>
      </c>
      <c r="C9" s="8"/>
      <c r="D9" s="7" t="s">
        <v>155</v>
      </c>
      <c r="E9" s="7" t="s">
        <v>82</v>
      </c>
      <c r="F9" s="7" t="s">
        <v>59</v>
      </c>
      <c r="G9" s="9">
        <v>35.56</v>
      </c>
      <c r="H9" s="9">
        <f ca="1">G9/2</f>
        <v>17.78</v>
      </c>
      <c r="I9" s="7" t="s">
        <v>210</v>
      </c>
    </row>
    <row r="10" spans="1:9" x14ac:dyDescent="0.25">
      <c r="A10" s="7" t="s">
        <v>50</v>
      </c>
      <c r="B10" s="8">
        <v>41444</v>
      </c>
      <c r="C10" s="8"/>
      <c r="D10" s="7" t="s">
        <v>139</v>
      </c>
      <c r="E10" s="7" t="s">
        <v>58</v>
      </c>
      <c r="F10" s="7" t="s">
        <v>59</v>
      </c>
      <c r="G10" s="9">
        <v>4</v>
      </c>
      <c r="H10" s="9">
        <v>4</v>
      </c>
    </row>
    <row r="11" spans="1:9" x14ac:dyDescent="0.25">
      <c r="A11" s="7" t="s">
        <v>50</v>
      </c>
      <c r="B11" s="8">
        <v>41444</v>
      </c>
      <c r="C11" s="8"/>
      <c r="D11" s="7" t="s">
        <v>139</v>
      </c>
      <c r="E11" s="7" t="s">
        <v>58</v>
      </c>
      <c r="F11" s="7" t="s">
        <v>59</v>
      </c>
      <c r="G11" s="9">
        <v>4</v>
      </c>
      <c r="H11" s="9">
        <v>4</v>
      </c>
    </row>
    <row r="12" spans="1:9" x14ac:dyDescent="0.25">
      <c r="A12" s="7" t="s">
        <v>50</v>
      </c>
      <c r="B12" s="8">
        <v>41444</v>
      </c>
      <c r="C12" s="8"/>
      <c r="D12" s="7" t="s">
        <v>60</v>
      </c>
      <c r="E12" s="7" t="s">
        <v>58</v>
      </c>
      <c r="F12" s="7" t="s">
        <v>59</v>
      </c>
      <c r="G12" s="9">
        <v>132.25</v>
      </c>
      <c r="H12" s="9">
        <v>132.25</v>
      </c>
    </row>
    <row r="13" spans="1:9" x14ac:dyDescent="0.25">
      <c r="A13" s="7" t="s">
        <v>50</v>
      </c>
      <c r="B13" s="8">
        <v>41452</v>
      </c>
      <c r="C13" s="8"/>
      <c r="D13" s="7" t="s">
        <v>156</v>
      </c>
      <c r="E13" s="7" t="s">
        <v>58</v>
      </c>
      <c r="F13" s="7" t="s">
        <v>59</v>
      </c>
      <c r="G13" s="9">
        <v>53.67</v>
      </c>
      <c r="H13" s="9">
        <f ca="1">G13/2</f>
        <v>26.835000000000001</v>
      </c>
      <c r="I13" s="7" t="s">
        <v>209</v>
      </c>
    </row>
    <row r="14" spans="1:9" x14ac:dyDescent="0.25">
      <c r="A14" s="7" t="s">
        <v>50</v>
      </c>
      <c r="B14" s="8">
        <v>41453</v>
      </c>
      <c r="C14" s="8"/>
      <c r="D14" s="7" t="s">
        <v>60</v>
      </c>
      <c r="E14" s="7" t="s">
        <v>58</v>
      </c>
      <c r="F14" s="7" t="s">
        <v>59</v>
      </c>
      <c r="G14" s="10">
        <v>132.25</v>
      </c>
      <c r="H14" s="10">
        <v>132.25</v>
      </c>
    </row>
    <row r="15" spans="1:9" x14ac:dyDescent="0.25">
      <c r="A15" s="7"/>
      <c r="B15" s="8"/>
      <c r="C15" s="8"/>
      <c r="D15" s="7"/>
      <c r="E15" s="7"/>
      <c r="F15" s="7"/>
      <c r="G15" s="9">
        <f ca="1">SUM(G2:G14)</f>
        <v>896.58</v>
      </c>
      <c r="H15" s="9">
        <f ca="1">SUM(H2:H14)</f>
        <v>827.10500000000002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5" x14ac:dyDescent="0.25"/>
  <cols>
    <col min="1" max="1" width="14" bestFit="1" customWidth="1"/>
    <col min="2" max="2" width="10.7109375" bestFit="1" customWidth="1"/>
    <col min="4" max="4" width="26.7109375" bestFit="1" customWidth="1"/>
    <col min="5" max="5" width="12.28515625" bestFit="1" customWidth="1"/>
    <col min="6" max="6" width="3.28515625" bestFit="1" customWidth="1"/>
    <col min="9" max="9" width="25.8554687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41464</v>
      </c>
      <c r="C2" s="8"/>
      <c r="D2" s="7" t="s">
        <v>60</v>
      </c>
      <c r="E2" s="7" t="s">
        <v>58</v>
      </c>
      <c r="F2" s="7" t="s">
        <v>59</v>
      </c>
      <c r="G2" s="9">
        <v>132.25</v>
      </c>
      <c r="H2" s="9">
        <v>132.25</v>
      </c>
    </row>
    <row r="3" spans="1:9" x14ac:dyDescent="0.25">
      <c r="A3" s="7" t="s">
        <v>50</v>
      </c>
      <c r="B3" s="8">
        <v>41465</v>
      </c>
      <c r="C3" s="8"/>
      <c r="D3" s="7" t="s">
        <v>148</v>
      </c>
      <c r="E3" s="7" t="s">
        <v>82</v>
      </c>
      <c r="F3" s="7" t="s">
        <v>59</v>
      </c>
      <c r="G3" s="9">
        <v>10.5</v>
      </c>
      <c r="H3" s="9">
        <v>10.5</v>
      </c>
    </row>
    <row r="4" spans="1:9" x14ac:dyDescent="0.25">
      <c r="A4" s="7" t="s">
        <v>50</v>
      </c>
      <c r="B4" s="8">
        <v>41472</v>
      </c>
      <c r="C4" s="8"/>
      <c r="D4" s="7" t="s">
        <v>60</v>
      </c>
      <c r="E4" s="7" t="s">
        <v>58</v>
      </c>
      <c r="F4" s="7" t="s">
        <v>59</v>
      </c>
      <c r="G4" s="9">
        <v>132.25</v>
      </c>
      <c r="H4" s="9">
        <v>132.25</v>
      </c>
    </row>
    <row r="5" spans="1:9" x14ac:dyDescent="0.25">
      <c r="A5" s="7" t="s">
        <v>50</v>
      </c>
      <c r="B5" s="8">
        <v>41481</v>
      </c>
      <c r="C5" s="8"/>
      <c r="D5" s="7" t="s">
        <v>149</v>
      </c>
      <c r="E5" s="7" t="s">
        <v>78</v>
      </c>
      <c r="F5" s="7" t="s">
        <v>59</v>
      </c>
      <c r="G5" s="10">
        <v>105.45</v>
      </c>
      <c r="H5" s="10">
        <f ca="1">G5/5</f>
        <v>21.09</v>
      </c>
      <c r="I5" s="7" t="s">
        <v>221</v>
      </c>
    </row>
    <row r="6" spans="1:9" x14ac:dyDescent="0.25">
      <c r="A6" s="7"/>
      <c r="B6" s="8"/>
      <c r="C6" s="8"/>
      <c r="D6" s="7"/>
      <c r="E6" s="7"/>
      <c r="F6" s="7"/>
      <c r="G6" s="9">
        <f ca="1">SUM(G2:G5)</f>
        <v>380.45</v>
      </c>
      <c r="H6" s="9">
        <f ca="1">SUM(H2:H5)</f>
        <v>296.08999999999997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3" sqref="H13"/>
    </sheetView>
  </sheetViews>
  <sheetFormatPr defaultRowHeight="15" x14ac:dyDescent="0.25"/>
  <cols>
    <col min="1" max="1" width="14" bestFit="1" customWidth="1"/>
    <col min="2" max="2" width="10.7109375" bestFit="1" customWidth="1"/>
    <col min="4" max="4" width="26" bestFit="1" customWidth="1"/>
    <col min="5" max="5" width="16.5703125" bestFit="1" customWidth="1"/>
    <col min="6" max="6" width="3.28515625" bestFit="1" customWidth="1"/>
    <col min="9" max="9" width="41.710937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41493</v>
      </c>
      <c r="C2" s="8"/>
      <c r="D2" s="7" t="s">
        <v>139</v>
      </c>
      <c r="E2" s="7" t="s">
        <v>58</v>
      </c>
      <c r="F2" s="7" t="s">
        <v>59</v>
      </c>
      <c r="G2" s="9">
        <v>4</v>
      </c>
      <c r="H2" s="9">
        <v>4</v>
      </c>
    </row>
    <row r="3" spans="1:9" x14ac:dyDescent="0.25">
      <c r="A3" s="7" t="s">
        <v>50</v>
      </c>
      <c r="B3" s="8">
        <v>41493</v>
      </c>
      <c r="C3" s="8"/>
      <c r="D3" s="7" t="s">
        <v>139</v>
      </c>
      <c r="E3" s="7" t="s">
        <v>58</v>
      </c>
      <c r="F3" s="7" t="s">
        <v>59</v>
      </c>
      <c r="G3" s="9">
        <v>4</v>
      </c>
      <c r="H3" s="9">
        <v>4</v>
      </c>
    </row>
    <row r="4" spans="1:9" x14ac:dyDescent="0.25">
      <c r="A4" s="7" t="s">
        <v>50</v>
      </c>
      <c r="B4" s="8">
        <v>41494</v>
      </c>
      <c r="C4" s="8"/>
      <c r="D4" s="7" t="s">
        <v>145</v>
      </c>
      <c r="E4" s="7" t="s">
        <v>146</v>
      </c>
      <c r="F4" s="7" t="s">
        <v>59</v>
      </c>
      <c r="G4" s="9">
        <v>9.7899999999999991</v>
      </c>
      <c r="H4" s="9">
        <f ca="1">G4/2</f>
        <v>4.8949999999999996</v>
      </c>
      <c r="I4" s="7" t="s">
        <v>208</v>
      </c>
    </row>
    <row r="5" spans="1:9" x14ac:dyDescent="0.25">
      <c r="A5" s="7" t="s">
        <v>50</v>
      </c>
      <c r="B5" s="8">
        <v>41494</v>
      </c>
      <c r="C5" s="8"/>
      <c r="D5" s="7" t="s">
        <v>60</v>
      </c>
      <c r="E5" s="7" t="s">
        <v>58</v>
      </c>
      <c r="F5" s="7" t="s">
        <v>59</v>
      </c>
      <c r="G5" s="9">
        <v>132.25</v>
      </c>
      <c r="H5" s="9">
        <v>132.25</v>
      </c>
    </row>
    <row r="6" spans="1:9" x14ac:dyDescent="0.25">
      <c r="A6" s="7" t="s">
        <v>50</v>
      </c>
      <c r="B6" s="8">
        <v>41495</v>
      </c>
      <c r="C6" s="8"/>
      <c r="D6" s="7" t="s">
        <v>135</v>
      </c>
      <c r="E6" s="7" t="s">
        <v>58</v>
      </c>
      <c r="F6" s="7" t="s">
        <v>59</v>
      </c>
      <c r="G6" s="9">
        <v>71.84</v>
      </c>
      <c r="H6" s="9">
        <f ca="1">G6/3</f>
        <v>23.946666666666669</v>
      </c>
      <c r="I6" s="7" t="s">
        <v>206</v>
      </c>
    </row>
    <row r="7" spans="1:9" x14ac:dyDescent="0.25">
      <c r="A7" s="7" t="s">
        <v>50</v>
      </c>
      <c r="B7" s="8">
        <v>41513</v>
      </c>
      <c r="C7" s="8"/>
      <c r="D7" s="7" t="s">
        <v>79</v>
      </c>
      <c r="E7" s="7" t="s">
        <v>78</v>
      </c>
      <c r="F7" s="7" t="s">
        <v>59</v>
      </c>
      <c r="G7" s="10">
        <v>82.21</v>
      </c>
      <c r="H7" s="10">
        <f ca="1">G7/4</f>
        <v>20.552499999999998</v>
      </c>
      <c r="I7" s="7" t="s">
        <v>207</v>
      </c>
    </row>
    <row r="8" spans="1:9" x14ac:dyDescent="0.25">
      <c r="A8" s="7"/>
      <c r="B8" s="8"/>
      <c r="C8" s="8"/>
      <c r="D8" s="7"/>
      <c r="E8" s="7"/>
      <c r="F8" s="7"/>
      <c r="G8" s="9">
        <f ca="1">SUM(G2:G7)</f>
        <v>304.08999999999997</v>
      </c>
      <c r="H8" s="9">
        <f ca="1">SUM(H2:H7)</f>
        <v>189.64416666666668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5" sqref="H15"/>
    </sheetView>
  </sheetViews>
  <sheetFormatPr defaultRowHeight="15" x14ac:dyDescent="0.25"/>
  <cols>
    <col min="1" max="1" width="14.5703125" bestFit="1" customWidth="1"/>
    <col min="2" max="2" width="15.85546875" bestFit="1" customWidth="1"/>
    <col min="3" max="3" width="10.7109375" bestFit="1" customWidth="1"/>
    <col min="4" max="4" width="28.28515625" bestFit="1" customWidth="1"/>
    <col min="5" max="5" width="13.42578125" bestFit="1" customWidth="1"/>
    <col min="6" max="6" width="3.85546875" bestFit="1" customWidth="1"/>
    <col min="9" max="9" width="56.7109375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41521</v>
      </c>
      <c r="C2" s="8"/>
      <c r="D2" s="7" t="s">
        <v>60</v>
      </c>
      <c r="E2" s="7" t="s">
        <v>58</v>
      </c>
      <c r="F2" s="7" t="s">
        <v>59</v>
      </c>
      <c r="G2" s="9">
        <v>132.25</v>
      </c>
      <c r="H2" s="9">
        <v>132.25</v>
      </c>
    </row>
    <row r="3" spans="1:9" x14ac:dyDescent="0.25">
      <c r="A3" s="7" t="s">
        <v>50</v>
      </c>
      <c r="B3" s="8">
        <v>41530</v>
      </c>
      <c r="C3" s="8"/>
      <c r="D3" s="7" t="s">
        <v>64</v>
      </c>
      <c r="E3" s="7" t="s">
        <v>65</v>
      </c>
      <c r="F3" s="7" t="s">
        <v>66</v>
      </c>
      <c r="G3" s="9">
        <v>325</v>
      </c>
      <c r="H3" s="9">
        <v>325</v>
      </c>
    </row>
    <row r="4" spans="1:9" x14ac:dyDescent="0.25">
      <c r="A4" s="7" t="s">
        <v>50</v>
      </c>
      <c r="B4" s="8">
        <v>41534</v>
      </c>
      <c r="C4" s="8"/>
      <c r="D4" s="7" t="s">
        <v>137</v>
      </c>
      <c r="E4" s="7" t="s">
        <v>58</v>
      </c>
      <c r="F4" s="7" t="s">
        <v>59</v>
      </c>
      <c r="G4" s="9">
        <v>42.37</v>
      </c>
      <c r="H4" s="9">
        <f ca="1">G4/2</f>
        <v>21.184999999999999</v>
      </c>
      <c r="I4" s="7" t="s">
        <v>203</v>
      </c>
    </row>
    <row r="5" spans="1:9" x14ac:dyDescent="0.25">
      <c r="A5" s="7" t="s">
        <v>50</v>
      </c>
      <c r="B5" s="8">
        <v>41535</v>
      </c>
      <c r="C5" s="8"/>
      <c r="D5" s="7" t="s">
        <v>135</v>
      </c>
      <c r="E5" s="7" t="s">
        <v>58</v>
      </c>
      <c r="F5" s="7" t="s">
        <v>59</v>
      </c>
      <c r="G5" s="9">
        <v>57.35</v>
      </c>
      <c r="H5" s="9">
        <f ca="1">G5/2</f>
        <v>28.675000000000001</v>
      </c>
      <c r="I5" s="7" t="s">
        <v>202</v>
      </c>
    </row>
    <row r="6" spans="1:9" x14ac:dyDescent="0.25">
      <c r="A6" s="7" t="s">
        <v>50</v>
      </c>
      <c r="B6" s="8">
        <v>41535</v>
      </c>
      <c r="C6" s="8"/>
      <c r="D6" s="7" t="s">
        <v>134</v>
      </c>
      <c r="E6" s="7" t="s">
        <v>119</v>
      </c>
      <c r="F6" s="7" t="s">
        <v>59</v>
      </c>
      <c r="G6" s="9">
        <v>120.75</v>
      </c>
      <c r="H6" s="9">
        <v>120.75</v>
      </c>
    </row>
    <row r="7" spans="1:9" x14ac:dyDescent="0.25">
      <c r="A7" s="7" t="s">
        <v>50</v>
      </c>
      <c r="B7" s="8">
        <v>41540</v>
      </c>
      <c r="C7" s="8"/>
      <c r="D7" s="7" t="s">
        <v>138</v>
      </c>
      <c r="E7" s="7" t="s">
        <v>101</v>
      </c>
      <c r="F7" s="7" t="s">
        <v>59</v>
      </c>
      <c r="G7" s="9">
        <v>78.05</v>
      </c>
      <c r="H7" s="9">
        <f ca="1">G7/4</f>
        <v>19.512499999999999</v>
      </c>
      <c r="I7" s="7" t="s">
        <v>204</v>
      </c>
    </row>
    <row r="8" spans="1:9" x14ac:dyDescent="0.25">
      <c r="A8" s="7" t="s">
        <v>50</v>
      </c>
      <c r="B8" s="8">
        <v>41541</v>
      </c>
      <c r="C8" s="8"/>
      <c r="D8" s="7" t="s">
        <v>139</v>
      </c>
      <c r="E8" s="7" t="s">
        <v>58</v>
      </c>
      <c r="F8" s="7" t="s">
        <v>59</v>
      </c>
      <c r="G8" s="9">
        <v>4</v>
      </c>
      <c r="H8" s="9">
        <v>4</v>
      </c>
    </row>
    <row r="9" spans="1:9" x14ac:dyDescent="0.25">
      <c r="A9" s="7" t="s">
        <v>50</v>
      </c>
      <c r="B9" s="8">
        <v>41541</v>
      </c>
      <c r="C9" s="8"/>
      <c r="D9" s="7" t="s">
        <v>139</v>
      </c>
      <c r="E9" s="7" t="s">
        <v>58</v>
      </c>
      <c r="F9" s="7" t="s">
        <v>59</v>
      </c>
      <c r="G9" s="9">
        <v>4</v>
      </c>
      <c r="H9" s="9">
        <v>4</v>
      </c>
    </row>
    <row r="10" spans="1:9" x14ac:dyDescent="0.25">
      <c r="A10" t="s">
        <v>140</v>
      </c>
      <c r="B10" s="8">
        <v>41554</v>
      </c>
      <c r="C10" s="8"/>
      <c r="D10" s="7" t="s">
        <v>141</v>
      </c>
      <c r="E10" s="7" t="s">
        <v>142</v>
      </c>
      <c r="F10" s="7" t="s">
        <v>59</v>
      </c>
      <c r="G10" s="9">
        <v>31.83</v>
      </c>
      <c r="H10" s="9">
        <f ca="1">G10/2</f>
        <v>15.914999999999999</v>
      </c>
      <c r="I10" s="7" t="s">
        <v>205</v>
      </c>
    </row>
    <row r="11" spans="1:9" x14ac:dyDescent="0.25">
      <c r="A11" s="7" t="s">
        <v>50</v>
      </c>
      <c r="B11" s="8">
        <v>41542</v>
      </c>
      <c r="C11" s="8"/>
      <c r="D11" s="7" t="s">
        <v>60</v>
      </c>
      <c r="E11" s="7" t="s">
        <v>58</v>
      </c>
      <c r="F11" s="7" t="s">
        <v>59</v>
      </c>
      <c r="G11" s="10">
        <v>132.25</v>
      </c>
      <c r="H11" s="10">
        <v>132.25</v>
      </c>
    </row>
    <row r="12" spans="1:9" x14ac:dyDescent="0.25">
      <c r="A12" s="7"/>
      <c r="B12" s="8"/>
      <c r="C12" s="8"/>
      <c r="D12" s="7"/>
      <c r="E12" s="7"/>
      <c r="F12" s="7"/>
      <c r="G12" s="9">
        <f ca="1">SUM(G2:G11)</f>
        <v>927.85</v>
      </c>
      <c r="H12" s="9">
        <f ca="1">SUM(H2:H11)</f>
        <v>803.53750000000002</v>
      </c>
      <c r="I12" s="12"/>
    </row>
    <row r="14" spans="1:9" x14ac:dyDescent="0.25">
      <c r="E14" s="25" t="s">
        <v>187</v>
      </c>
      <c r="G14" s="23">
        <v>919.87</v>
      </c>
      <c r="H14" s="27">
        <v>803.54</v>
      </c>
    </row>
    <row r="15" spans="1:9" x14ac:dyDescent="0.25">
      <c r="E15" s="25" t="s">
        <v>188</v>
      </c>
      <c r="G15">
        <f ca="1">927.85-919.87</f>
        <v>7.9800000000000182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9" sqref="H9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8.85546875" bestFit="1" customWidth="1"/>
    <col min="5" max="5" width="11" bestFit="1" customWidth="1"/>
    <col min="6" max="6" width="3.28515625" bestFit="1" customWidth="1"/>
    <col min="7" max="7" width="8" bestFit="1" customWidth="1"/>
    <col min="8" max="8" width="8" customWidth="1"/>
    <col min="9" max="9" width="45.7109375" bestFit="1" customWidth="1"/>
  </cols>
  <sheetData>
    <row r="1" spans="1:9" ht="45" x14ac:dyDescent="0.25">
      <c r="G1" s="24" t="s">
        <v>219</v>
      </c>
      <c r="H1" s="24" t="s">
        <v>220</v>
      </c>
    </row>
    <row r="2" spans="1:9" x14ac:dyDescent="0.25">
      <c r="A2" s="7" t="s">
        <v>50</v>
      </c>
      <c r="B2" s="8">
        <v>41554</v>
      </c>
      <c r="C2" s="8"/>
      <c r="D2" s="7" t="s">
        <v>60</v>
      </c>
      <c r="E2" s="7" t="s">
        <v>58</v>
      </c>
      <c r="F2" s="7" t="s">
        <v>59</v>
      </c>
      <c r="G2" s="9">
        <v>132.25</v>
      </c>
      <c r="H2" s="9">
        <v>132.25</v>
      </c>
    </row>
    <row r="3" spans="1:9" x14ac:dyDescent="0.25">
      <c r="A3" s="7" t="s">
        <v>50</v>
      </c>
      <c r="B3" s="8">
        <v>41557</v>
      </c>
      <c r="C3" s="8"/>
      <c r="D3" s="7" t="s">
        <v>132</v>
      </c>
      <c r="E3" s="7" t="s">
        <v>105</v>
      </c>
      <c r="F3" s="7" t="s">
        <v>59</v>
      </c>
      <c r="G3" s="9">
        <v>163.65</v>
      </c>
      <c r="H3" s="9">
        <v>163.65</v>
      </c>
    </row>
    <row r="4" spans="1:9" x14ac:dyDescent="0.25">
      <c r="A4" s="7" t="s">
        <v>50</v>
      </c>
      <c r="B4" s="8">
        <v>41564</v>
      </c>
      <c r="C4" s="8"/>
      <c r="D4" s="7" t="s">
        <v>60</v>
      </c>
      <c r="E4" s="7" t="s">
        <v>58</v>
      </c>
      <c r="F4" s="7" t="s">
        <v>59</v>
      </c>
      <c r="G4" s="9">
        <v>264.5</v>
      </c>
      <c r="H4" s="9">
        <v>264.5</v>
      </c>
    </row>
    <row r="5" spans="1:9" x14ac:dyDescent="0.25">
      <c r="A5" s="7" t="s">
        <v>50</v>
      </c>
      <c r="B5" s="8">
        <v>41565</v>
      </c>
      <c r="C5" s="8"/>
      <c r="D5" s="7" t="s">
        <v>132</v>
      </c>
      <c r="E5" s="7" t="s">
        <v>105</v>
      </c>
      <c r="F5" s="7" t="s">
        <v>59</v>
      </c>
      <c r="G5" s="9">
        <v>-15</v>
      </c>
      <c r="H5" s="9">
        <v>-15</v>
      </c>
    </row>
    <row r="6" spans="1:9" x14ac:dyDescent="0.25">
      <c r="A6" s="7" t="s">
        <v>50</v>
      </c>
      <c r="B6" s="8">
        <v>41565</v>
      </c>
      <c r="C6" s="8"/>
      <c r="D6" s="7" t="s">
        <v>106</v>
      </c>
      <c r="E6" s="7" t="s">
        <v>105</v>
      </c>
      <c r="F6" s="7" t="s">
        <v>59</v>
      </c>
      <c r="G6" s="9">
        <v>132.94999999999999</v>
      </c>
      <c r="H6" s="9">
        <v>132.94999999999999</v>
      </c>
    </row>
    <row r="7" spans="1:9" x14ac:dyDescent="0.25">
      <c r="A7" s="7" t="s">
        <v>50</v>
      </c>
      <c r="B7" s="8">
        <v>41568</v>
      </c>
      <c r="C7" s="8"/>
      <c r="D7" s="7" t="s">
        <v>133</v>
      </c>
      <c r="E7" s="7" t="s">
        <v>58</v>
      </c>
      <c r="F7" s="7" t="s">
        <v>59</v>
      </c>
      <c r="G7" s="9">
        <v>84.63</v>
      </c>
      <c r="H7" s="9">
        <f ca="1">G7/3</f>
        <v>28.209999999999997</v>
      </c>
      <c r="I7" s="7" t="s">
        <v>200</v>
      </c>
    </row>
    <row r="8" spans="1:9" x14ac:dyDescent="0.25">
      <c r="A8" s="7" t="s">
        <v>50</v>
      </c>
      <c r="B8" s="8">
        <v>41569</v>
      </c>
      <c r="C8" s="8"/>
      <c r="D8" s="7" t="s">
        <v>134</v>
      </c>
      <c r="E8" s="7" t="s">
        <v>119</v>
      </c>
      <c r="F8" s="7" t="s">
        <v>59</v>
      </c>
      <c r="G8" s="9">
        <v>135.75</v>
      </c>
      <c r="H8" s="9">
        <f ca="1">G8</f>
        <v>135.75</v>
      </c>
    </row>
    <row r="9" spans="1:9" x14ac:dyDescent="0.25">
      <c r="A9" s="7" t="s">
        <v>50</v>
      </c>
      <c r="B9" s="8">
        <v>41570</v>
      </c>
      <c r="C9" s="8"/>
      <c r="D9" s="7" t="s">
        <v>135</v>
      </c>
      <c r="E9" s="7" t="s">
        <v>58</v>
      </c>
      <c r="F9" s="7" t="s">
        <v>59</v>
      </c>
      <c r="G9" s="10">
        <v>50.36</v>
      </c>
      <c r="H9" s="10">
        <f ca="1">G9/2</f>
        <v>25.18</v>
      </c>
      <c r="I9" s="7" t="s">
        <v>201</v>
      </c>
    </row>
    <row r="10" spans="1:9" x14ac:dyDescent="0.25">
      <c r="A10" s="7"/>
      <c r="B10" s="8"/>
      <c r="C10" s="8"/>
      <c r="D10" s="7"/>
      <c r="E10" s="7"/>
      <c r="F10" s="7"/>
      <c r="G10" s="9">
        <f ca="1">SUM(G2:G9)</f>
        <v>949.08999999999992</v>
      </c>
      <c r="H10" s="9">
        <f ca="1">SUM(H2:H9)</f>
        <v>867.4899999999999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7" sqref="F17"/>
    </sheetView>
  </sheetViews>
  <sheetFormatPr defaultRowHeight="15" x14ac:dyDescent="0.25"/>
  <cols>
    <col min="1" max="1" width="14" bestFit="1" customWidth="1"/>
    <col min="2" max="3" width="10.7109375" bestFit="1" customWidth="1"/>
    <col min="4" max="4" width="26.85546875" bestFit="1" customWidth="1"/>
    <col min="5" max="5" width="12.42578125" bestFit="1" customWidth="1"/>
    <col min="6" max="6" width="4.140625" bestFit="1" customWidth="1"/>
    <col min="7" max="7" width="9.85546875" bestFit="1" customWidth="1"/>
    <col min="8" max="8" width="9.85546875" customWidth="1"/>
    <col min="9" max="9" width="34" bestFit="1" customWidth="1"/>
  </cols>
  <sheetData>
    <row r="1" spans="1:9" ht="30" x14ac:dyDescent="0.25">
      <c r="G1" s="24" t="s">
        <v>219</v>
      </c>
      <c r="H1" s="24" t="s">
        <v>220</v>
      </c>
    </row>
    <row r="2" spans="1:9" x14ac:dyDescent="0.25">
      <c r="A2" s="3" t="s">
        <v>50</v>
      </c>
      <c r="B2" s="4">
        <v>41597</v>
      </c>
      <c r="C2" s="4"/>
      <c r="D2" s="3" t="s">
        <v>112</v>
      </c>
      <c r="E2" s="3" t="s">
        <v>92</v>
      </c>
      <c r="F2" s="3" t="s">
        <v>85</v>
      </c>
      <c r="G2" s="5">
        <v>130.18</v>
      </c>
      <c r="H2" s="5">
        <v>130.18</v>
      </c>
    </row>
    <row r="3" spans="1:9" x14ac:dyDescent="0.25">
      <c r="A3" s="3" t="s">
        <v>50</v>
      </c>
      <c r="B3" s="4">
        <v>41597</v>
      </c>
      <c r="C3" s="4"/>
      <c r="D3" s="3" t="s">
        <v>60</v>
      </c>
      <c r="E3" s="3" t="s">
        <v>58</v>
      </c>
      <c r="F3" s="3" t="s">
        <v>59</v>
      </c>
      <c r="G3" s="5">
        <v>132.25</v>
      </c>
      <c r="H3" s="5">
        <v>132.25</v>
      </c>
    </row>
    <row r="4" spans="1:9" x14ac:dyDescent="0.25">
      <c r="A4" s="3" t="s">
        <v>50</v>
      </c>
      <c r="B4" s="4">
        <v>41597</v>
      </c>
      <c r="C4" s="4"/>
      <c r="D4" s="3" t="s">
        <v>60</v>
      </c>
      <c r="E4" s="3" t="s">
        <v>58</v>
      </c>
      <c r="F4" s="3" t="s">
        <v>59</v>
      </c>
      <c r="G4" s="5">
        <v>132.25</v>
      </c>
      <c r="H4" s="5">
        <v>132.25</v>
      </c>
    </row>
    <row r="5" spans="1:9" x14ac:dyDescent="0.25">
      <c r="A5" s="3" t="s">
        <v>50</v>
      </c>
      <c r="B5" s="4">
        <v>41598</v>
      </c>
      <c r="C5" s="4"/>
      <c r="D5" s="3" t="s">
        <v>113</v>
      </c>
      <c r="E5" s="3" t="s">
        <v>84</v>
      </c>
      <c r="F5" s="3" t="s">
        <v>85</v>
      </c>
      <c r="G5" s="5">
        <v>864.94</v>
      </c>
      <c r="H5" s="5">
        <v>864.94</v>
      </c>
      <c r="I5" s="3" t="s">
        <v>198</v>
      </c>
    </row>
    <row r="6" spans="1:9" x14ac:dyDescent="0.25">
      <c r="A6" s="3" t="s">
        <v>50</v>
      </c>
      <c r="B6" s="4">
        <v>41599</v>
      </c>
      <c r="C6" s="4"/>
      <c r="D6" s="3" t="s">
        <v>114</v>
      </c>
      <c r="E6" s="3" t="s">
        <v>115</v>
      </c>
      <c r="F6" s="3" t="s">
        <v>116</v>
      </c>
      <c r="G6" s="5">
        <v>15.86</v>
      </c>
      <c r="H6" s="5">
        <v>15.86</v>
      </c>
    </row>
    <row r="7" spans="1:9" x14ac:dyDescent="0.25">
      <c r="A7" s="3" t="s">
        <v>50</v>
      </c>
      <c r="B7" s="4">
        <v>41599</v>
      </c>
      <c r="C7" s="4"/>
      <c r="D7" s="3" t="s">
        <v>114</v>
      </c>
      <c r="E7" s="3" t="s">
        <v>115</v>
      </c>
      <c r="F7" s="3" t="s">
        <v>116</v>
      </c>
      <c r="G7" s="5">
        <v>171.74</v>
      </c>
      <c r="H7" s="5">
        <v>171.74</v>
      </c>
    </row>
    <row r="8" spans="1:9" x14ac:dyDescent="0.25">
      <c r="A8" s="3" t="s">
        <v>50</v>
      </c>
      <c r="B8" s="4">
        <v>41599</v>
      </c>
      <c r="C8" s="4"/>
      <c r="D8" s="3" t="s">
        <v>117</v>
      </c>
      <c r="E8" s="3" t="s">
        <v>82</v>
      </c>
      <c r="F8" s="3" t="s">
        <v>59</v>
      </c>
      <c r="G8" s="5">
        <v>17</v>
      </c>
      <c r="H8" s="5">
        <v>17</v>
      </c>
    </row>
    <row r="9" spans="1:9" x14ac:dyDescent="0.25">
      <c r="A9" s="3" t="s">
        <v>50</v>
      </c>
      <c r="B9" s="4">
        <v>41599</v>
      </c>
      <c r="C9" s="4"/>
      <c r="D9" s="3" t="s">
        <v>118</v>
      </c>
      <c r="E9" s="3" t="s">
        <v>119</v>
      </c>
      <c r="F9" s="3" t="s">
        <v>59</v>
      </c>
      <c r="G9" s="5">
        <v>6.5</v>
      </c>
      <c r="H9" s="5">
        <v>6.5</v>
      </c>
    </row>
    <row r="10" spans="1:9" x14ac:dyDescent="0.25">
      <c r="A10" s="3" t="s">
        <v>50</v>
      </c>
      <c r="B10" s="4">
        <v>41599</v>
      </c>
      <c r="C10" s="4"/>
      <c r="D10" s="3" t="s">
        <v>60</v>
      </c>
      <c r="E10" s="3" t="s">
        <v>58</v>
      </c>
      <c r="F10" s="3" t="s">
        <v>59</v>
      </c>
      <c r="G10" s="5">
        <v>396.75</v>
      </c>
      <c r="H10" s="5">
        <v>396.75</v>
      </c>
    </row>
    <row r="11" spans="1:9" x14ac:dyDescent="0.25">
      <c r="A11" s="3" t="s">
        <v>50</v>
      </c>
      <c r="B11" s="4">
        <v>41599</v>
      </c>
      <c r="C11" s="4"/>
      <c r="D11" s="3" t="s">
        <v>120</v>
      </c>
      <c r="E11" s="3" t="s">
        <v>82</v>
      </c>
      <c r="F11" s="3" t="s">
        <v>59</v>
      </c>
      <c r="G11" s="5">
        <v>6.69</v>
      </c>
      <c r="H11" s="5">
        <f ca="1">G11/2</f>
        <v>3.3450000000000002</v>
      </c>
      <c r="I11" s="3" t="s">
        <v>199</v>
      </c>
    </row>
    <row r="12" spans="1:9" x14ac:dyDescent="0.25">
      <c r="A12" s="3" t="s">
        <v>50</v>
      </c>
      <c r="B12" s="4">
        <v>41600</v>
      </c>
      <c r="C12" s="4"/>
      <c r="D12" s="3" t="s">
        <v>121</v>
      </c>
      <c r="E12" s="3" t="s">
        <v>82</v>
      </c>
      <c r="F12" s="3" t="s">
        <v>59</v>
      </c>
      <c r="G12" s="5">
        <v>14</v>
      </c>
      <c r="H12" s="5">
        <v>14</v>
      </c>
    </row>
    <row r="13" spans="1:9" x14ac:dyDescent="0.25">
      <c r="A13" s="3" t="s">
        <v>50</v>
      </c>
      <c r="B13" s="4">
        <v>41604</v>
      </c>
      <c r="C13" s="4"/>
      <c r="D13" s="3" t="s">
        <v>122</v>
      </c>
      <c r="E13" s="3" t="s">
        <v>58</v>
      </c>
      <c r="F13" s="3" t="s">
        <v>59</v>
      </c>
      <c r="G13" s="5">
        <v>9.75</v>
      </c>
      <c r="H13" s="5">
        <v>9.75</v>
      </c>
    </row>
    <row r="14" spans="1:9" x14ac:dyDescent="0.25">
      <c r="A14" s="3" t="s">
        <v>50</v>
      </c>
      <c r="B14" s="4">
        <v>41604</v>
      </c>
      <c r="C14" s="4"/>
      <c r="D14" s="3" t="s">
        <v>123</v>
      </c>
      <c r="E14" s="3" t="s">
        <v>62</v>
      </c>
      <c r="F14" s="3" t="s">
        <v>63</v>
      </c>
      <c r="G14" s="5">
        <v>450.71</v>
      </c>
      <c r="H14" s="5">
        <v>450.71</v>
      </c>
    </row>
    <row r="15" spans="1:9" x14ac:dyDescent="0.25">
      <c r="A15" s="3" t="s">
        <v>50</v>
      </c>
      <c r="B15" s="4">
        <v>41605</v>
      </c>
      <c r="C15" s="4"/>
      <c r="D15" s="3" t="s">
        <v>88</v>
      </c>
      <c r="E15" s="3" t="s">
        <v>82</v>
      </c>
      <c r="F15" s="3" t="s">
        <v>59</v>
      </c>
      <c r="G15" s="5">
        <v>333.94</v>
      </c>
      <c r="H15" s="5">
        <v>333.94</v>
      </c>
    </row>
    <row r="16" spans="1:9" x14ac:dyDescent="0.25">
      <c r="A16" s="3" t="s">
        <v>50</v>
      </c>
      <c r="B16" s="4">
        <v>41611</v>
      </c>
      <c r="C16" s="4"/>
      <c r="D16" s="3" t="s">
        <v>124</v>
      </c>
      <c r="E16" s="3" t="s">
        <v>82</v>
      </c>
      <c r="F16" s="3" t="s">
        <v>59</v>
      </c>
      <c r="G16" s="6">
        <v>13.55</v>
      </c>
      <c r="H16" s="6">
        <f ca="1">G16/2</f>
        <v>6.7750000000000004</v>
      </c>
      <c r="I16" s="3" t="s">
        <v>197</v>
      </c>
    </row>
    <row r="17" spans="1:8" x14ac:dyDescent="0.25">
      <c r="A17" s="3"/>
      <c r="B17" s="4"/>
      <c r="C17" s="4"/>
      <c r="D17" s="3"/>
      <c r="E17" s="3"/>
      <c r="F17" s="3"/>
      <c r="G17" s="5">
        <f ca="1">SUM(G2:G16)</f>
        <v>2696.11</v>
      </c>
      <c r="H17" s="5">
        <f ca="1">SUM(H2:H16)</f>
        <v>2685.9900000000002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13_14 Expenses</vt:lpstr>
      <vt:lpstr>V0054011</vt:lpstr>
      <vt:lpstr>V0054275</vt:lpstr>
      <vt:lpstr>V0054511</vt:lpstr>
      <vt:lpstr>V0054746</vt:lpstr>
      <vt:lpstr>V0055075</vt:lpstr>
      <vt:lpstr>V0055456</vt:lpstr>
      <vt:lpstr>V0055799</vt:lpstr>
      <vt:lpstr>V0056340</vt:lpstr>
      <vt:lpstr>V0056459</vt:lpstr>
      <vt:lpstr>V0056826</vt:lpstr>
      <vt:lpstr>V0057191</vt:lpstr>
      <vt:lpstr>V0057649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Marlie Worrin</dc:creator>
  <cp:lastModifiedBy>Marlie Worrin</cp:lastModifiedBy>
  <dcterms:created xsi:type="dcterms:W3CDTF">2014-05-21T16:51:05Z</dcterms:created>
  <dcterms:modified xsi:type="dcterms:W3CDTF">2014-05-28T15:11:46Z</dcterms:modified>
</cp:coreProperties>
</file>