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ropbox (CTF)\CVG Files\"/>
    </mc:Choice>
  </mc:AlternateContent>
  <bookViews>
    <workbookView xWindow="0" yWindow="0" windowWidth="25140" windowHeight="11505"/>
  </bookViews>
  <sheets>
    <sheet name="Sheet3" sheetId="1" r:id="rId1"/>
  </sheets>
  <calcPr calcId="152511"/>
</workbook>
</file>

<file path=xl/calcChain.xml><?xml version="1.0" encoding="utf-8"?>
<calcChain xmlns="http://schemas.openxmlformats.org/spreadsheetml/2006/main">
  <c r="G25" i="1" l="1"/>
  <c r="H25" i="1" s="1"/>
  <c r="O20" i="1"/>
  <c r="M20" i="1"/>
  <c r="L20" i="1"/>
  <c r="H20" i="1"/>
  <c r="G20" i="1"/>
  <c r="D12" i="1"/>
  <c r="H12" i="1" s="1"/>
  <c r="I12" i="1" s="1"/>
  <c r="H7" i="1"/>
  <c r="I7" i="1" s="1"/>
  <c r="K7" i="1" s="1"/>
  <c r="D7" i="1"/>
  <c r="C27" i="1"/>
  <c r="L25" i="1" l="1"/>
  <c r="K13" i="1"/>
  <c r="C14" i="1"/>
  <c r="M25" i="1" l="1"/>
  <c r="O25" i="1" s="1"/>
  <c r="O26" i="1" l="1"/>
</calcChain>
</file>

<file path=xl/sharedStrings.xml><?xml version="1.0" encoding="utf-8"?>
<sst xmlns="http://schemas.openxmlformats.org/spreadsheetml/2006/main" count="72" uniqueCount="27">
  <si>
    <t>Today</t>
  </si>
  <si>
    <t>Product</t>
  </si>
  <si>
    <t>Consumer</t>
  </si>
  <si>
    <t>Tomorrow</t>
  </si>
  <si>
    <t>Price Reduction</t>
  </si>
  <si>
    <t>Ontario Wine</t>
  </si>
  <si>
    <t>LCBO Markup (65.5)</t>
  </si>
  <si>
    <t>LCBO Markup (67.5)</t>
  </si>
  <si>
    <t>LCBO Markup (71.5)</t>
  </si>
  <si>
    <t>LCBO Wine Levy</t>
  </si>
  <si>
    <t>LCBO Volume Levy</t>
  </si>
  <si>
    <t>LCBO Environmental Levy</t>
  </si>
  <si>
    <t>TOTAL:</t>
  </si>
  <si>
    <t>HST</t>
  </si>
  <si>
    <t>Bottle Deposit</t>
  </si>
  <si>
    <t>LCBO Markup (73.5)</t>
  </si>
  <si>
    <t>Federal Excise</t>
  </si>
  <si>
    <t>Federal Import</t>
  </si>
  <si>
    <t>Freight</t>
  </si>
  <si>
    <t>Imported Wine (non-US)</t>
  </si>
  <si>
    <t>Variable</t>
  </si>
  <si>
    <t>Fixed</t>
  </si>
  <si>
    <t>Sum</t>
  </si>
  <si>
    <t>Sub-Total</t>
  </si>
  <si>
    <t>Landed Price</t>
  </si>
  <si>
    <t>Fixed - Assumption</t>
  </si>
  <si>
    <t xml:space="preserve">Freight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</si>
</sst>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0" fillId="0" borderId="1" xfId="1" applyFont="1" applyBorder="1"/>
    <xf numFmtId="165" fontId="0" fillId="0" borderId="1" xfId="2" applyNumberFormat="1" applyFont="1" applyBorder="1"/>
    <xf numFmtId="0" fontId="2" fillId="0" borderId="0" xfId="0" applyFont="1"/>
    <xf numFmtId="0" fontId="0" fillId="0" borderId="0" xfId="0" applyBorder="1"/>
    <xf numFmtId="164" fontId="0" fillId="0" borderId="0" xfId="1" applyFont="1" applyBorder="1"/>
    <xf numFmtId="164" fontId="0" fillId="0" borderId="1" xfId="1" applyNumberFormat="1" applyFont="1" applyBorder="1"/>
    <xf numFmtId="165" fontId="0" fillId="0" borderId="0" xfId="2" applyNumberFormat="1" applyFont="1" applyBorder="1"/>
    <xf numFmtId="0" fontId="0" fillId="0" borderId="1" xfId="0" applyFill="1" applyBorder="1"/>
    <xf numFmtId="164" fontId="0" fillId="0" borderId="0" xfId="0" applyNumberFormat="1"/>
    <xf numFmtId="164" fontId="0" fillId="0" borderId="1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7"/>
  <sheetViews>
    <sheetView tabSelected="1" workbookViewId="0">
      <selection activeCell="B27" sqref="B27"/>
    </sheetView>
  </sheetViews>
  <sheetFormatPr defaultRowHeight="15" x14ac:dyDescent="0.25"/>
  <cols>
    <col min="2" max="2" width="15" bestFit="1" customWidth="1"/>
    <col min="3" max="3" width="15.85546875" customWidth="1"/>
    <col min="4" max="4" width="22" bestFit="1" customWidth="1"/>
    <col min="5" max="5" width="15.85546875" customWidth="1"/>
    <col min="6" max="6" width="32.7109375" customWidth="1"/>
    <col min="7" max="7" width="21.7109375" customWidth="1"/>
    <col min="8" max="9" width="20.28515625" customWidth="1"/>
    <col min="10" max="10" width="25" customWidth="1"/>
    <col min="11" max="11" width="20.28515625" customWidth="1"/>
    <col min="12" max="12" width="19" customWidth="1"/>
    <col min="13" max="13" width="14.7109375" customWidth="1"/>
    <col min="14" max="15" width="10" bestFit="1" customWidth="1"/>
  </cols>
  <sheetData>
    <row r="5" spans="2:11" x14ac:dyDescent="0.25">
      <c r="B5" s="4" t="s">
        <v>5</v>
      </c>
      <c r="C5" t="s">
        <v>20</v>
      </c>
      <c r="D5" t="s">
        <v>20</v>
      </c>
      <c r="E5" t="s">
        <v>21</v>
      </c>
      <c r="F5" t="s">
        <v>21</v>
      </c>
      <c r="G5" t="s">
        <v>21</v>
      </c>
      <c r="H5" t="s">
        <v>22</v>
      </c>
      <c r="I5" t="s">
        <v>20</v>
      </c>
      <c r="J5" t="s">
        <v>21</v>
      </c>
      <c r="K5" t="s">
        <v>22</v>
      </c>
    </row>
    <row r="6" spans="2:11" x14ac:dyDescent="0.25">
      <c r="B6" s="1" t="s">
        <v>0</v>
      </c>
      <c r="C6" s="1" t="s">
        <v>1</v>
      </c>
      <c r="D6" s="1" t="s">
        <v>6</v>
      </c>
      <c r="E6" s="1" t="s">
        <v>9</v>
      </c>
      <c r="F6" s="1" t="s">
        <v>10</v>
      </c>
      <c r="G6" s="1" t="s">
        <v>11</v>
      </c>
      <c r="H6" s="1" t="s">
        <v>23</v>
      </c>
      <c r="I6" s="1" t="s">
        <v>13</v>
      </c>
      <c r="J6" s="1" t="s">
        <v>14</v>
      </c>
      <c r="K6" s="1" t="s">
        <v>2</v>
      </c>
    </row>
    <row r="7" spans="2:11" x14ac:dyDescent="0.25">
      <c r="B7" s="1"/>
      <c r="C7" s="2">
        <v>4.3207000000000004</v>
      </c>
      <c r="D7" s="2">
        <f>C7*0.655</f>
        <v>2.8300585000000003</v>
      </c>
      <c r="E7" s="2">
        <v>1.2150000000000001</v>
      </c>
      <c r="F7" s="2">
        <v>0.2175</v>
      </c>
      <c r="G7" s="7">
        <v>8.9300000000000004E-2</v>
      </c>
      <c r="H7" s="7">
        <f>SUM(C7:G7)</f>
        <v>8.6725584999999992</v>
      </c>
      <c r="I7" s="2">
        <f>H7*0.13</f>
        <v>1.1274326049999999</v>
      </c>
      <c r="J7" s="2">
        <v>0.2</v>
      </c>
      <c r="K7" s="2">
        <f>SUM(H7,I7,J7)</f>
        <v>9.9999911049999977</v>
      </c>
    </row>
    <row r="8" spans="2:11" x14ac:dyDescent="0.25">
      <c r="B8" s="5"/>
      <c r="C8" s="6"/>
      <c r="D8" s="6"/>
      <c r="E8" s="6"/>
      <c r="F8" s="6"/>
      <c r="G8" s="6"/>
      <c r="H8" s="6"/>
      <c r="I8" s="6"/>
      <c r="J8" s="6"/>
      <c r="K8" s="6"/>
    </row>
    <row r="9" spans="2:11" x14ac:dyDescent="0.25">
      <c r="B9" s="5"/>
      <c r="C9" s="6"/>
      <c r="D9" s="6"/>
      <c r="E9" s="6"/>
      <c r="F9" s="6"/>
      <c r="G9" s="6"/>
      <c r="H9" s="6"/>
      <c r="I9" s="6"/>
      <c r="J9" s="6"/>
      <c r="K9" s="6"/>
    </row>
    <row r="11" spans="2:11" x14ac:dyDescent="0.25">
      <c r="B11" s="1" t="s">
        <v>3</v>
      </c>
      <c r="C11" s="1" t="s">
        <v>1</v>
      </c>
      <c r="D11" s="1" t="s">
        <v>7</v>
      </c>
      <c r="E11" s="1" t="s">
        <v>9</v>
      </c>
      <c r="F11" s="1" t="s">
        <v>10</v>
      </c>
      <c r="G11" s="1" t="s">
        <v>11</v>
      </c>
      <c r="H11" s="1" t="s">
        <v>23</v>
      </c>
      <c r="I11" s="1" t="s">
        <v>13</v>
      </c>
      <c r="J11" s="1" t="s">
        <v>14</v>
      </c>
      <c r="K11" s="1" t="s">
        <v>2</v>
      </c>
    </row>
    <row r="12" spans="2:11" x14ac:dyDescent="0.25">
      <c r="B12" s="1"/>
      <c r="C12" s="2">
        <v>4.2699999999999996</v>
      </c>
      <c r="D12" s="2">
        <f>C12*0.675</f>
        <v>2.88225</v>
      </c>
      <c r="E12" s="2">
        <v>1.2150000000000001</v>
      </c>
      <c r="F12" s="2">
        <v>0.2175</v>
      </c>
      <c r="G12" s="7">
        <v>8.9300000000000004E-2</v>
      </c>
      <c r="H12" s="7">
        <f>SUM(C12:G12)</f>
        <v>8.6740499999999994</v>
      </c>
      <c r="I12" s="2">
        <f>H12*0.13</f>
        <v>1.1276264999999999</v>
      </c>
      <c r="J12" s="2">
        <v>0.2</v>
      </c>
      <c r="K12" s="2">
        <v>10</v>
      </c>
    </row>
    <row r="13" spans="2:11" x14ac:dyDescent="0.25">
      <c r="K13" s="10">
        <f>SUM(H12:J12)</f>
        <v>10.001676499999999</v>
      </c>
    </row>
    <row r="14" spans="2:11" x14ac:dyDescent="0.25">
      <c r="B14" s="1" t="s">
        <v>4</v>
      </c>
      <c r="C14" s="3">
        <f>(C12-C7)/C7</f>
        <v>-1.1734209734533953E-2</v>
      </c>
      <c r="D14" s="8"/>
      <c r="E14" s="8"/>
      <c r="F14" s="8"/>
    </row>
    <row r="18" spans="2:15" x14ac:dyDescent="0.25">
      <c r="B18" s="4" t="s">
        <v>19</v>
      </c>
      <c r="D18" t="s">
        <v>21</v>
      </c>
      <c r="E18" t="s">
        <v>21</v>
      </c>
      <c r="F18" t="s">
        <v>25</v>
      </c>
      <c r="G18" t="s">
        <v>22</v>
      </c>
      <c r="H18" t="s">
        <v>20</v>
      </c>
      <c r="I18" t="s">
        <v>21</v>
      </c>
      <c r="J18" t="s">
        <v>21</v>
      </c>
      <c r="K18" t="s">
        <v>21</v>
      </c>
      <c r="L18" t="s">
        <v>22</v>
      </c>
      <c r="M18" t="s">
        <v>20</v>
      </c>
      <c r="N18" t="s">
        <v>21</v>
      </c>
      <c r="O18" t="s">
        <v>22</v>
      </c>
    </row>
    <row r="19" spans="2:15" x14ac:dyDescent="0.25">
      <c r="B19" s="1" t="s">
        <v>0</v>
      </c>
      <c r="C19" s="1" t="s">
        <v>1</v>
      </c>
      <c r="D19" s="1" t="s">
        <v>16</v>
      </c>
      <c r="E19" s="1" t="s">
        <v>17</v>
      </c>
      <c r="F19" s="9" t="s">
        <v>18</v>
      </c>
      <c r="G19" s="1" t="s">
        <v>24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  <c r="N19" s="1" t="s">
        <v>14</v>
      </c>
      <c r="O19" s="1" t="s">
        <v>2</v>
      </c>
    </row>
    <row r="20" spans="2:15" x14ac:dyDescent="0.25">
      <c r="B20" s="1"/>
      <c r="C20" s="2">
        <v>3.4866999999999999</v>
      </c>
      <c r="D20" s="2">
        <v>0.46500000000000002</v>
      </c>
      <c r="E20" s="2">
        <v>1.4E-2</v>
      </c>
      <c r="F20" s="11">
        <v>0.20380000000000001</v>
      </c>
      <c r="G20" s="2">
        <f>SUM(C20:F20)</f>
        <v>4.1694999999999993</v>
      </c>
      <c r="H20" s="2">
        <f>G20*0.715</f>
        <v>2.9811924999999992</v>
      </c>
      <c r="I20" s="2">
        <v>1.2150000000000001</v>
      </c>
      <c r="J20" s="2">
        <v>0.2175</v>
      </c>
      <c r="K20" s="2">
        <v>8.9300000000000004E-2</v>
      </c>
      <c r="L20" s="2">
        <f>SUM(G20:K20)</f>
        <v>8.6724924999999971</v>
      </c>
      <c r="M20" s="2">
        <f>L20*0.13</f>
        <v>1.1274240249999996</v>
      </c>
      <c r="N20" s="2">
        <v>0.2</v>
      </c>
      <c r="O20" s="2">
        <f>SUM(L20:N20)</f>
        <v>9.9999165249999962</v>
      </c>
    </row>
    <row r="21" spans="2:15" x14ac:dyDescent="0.25">
      <c r="B21" s="5"/>
      <c r="C21" s="6"/>
      <c r="D21" s="6"/>
      <c r="E21" s="6"/>
      <c r="F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5"/>
      <c r="C22" s="6"/>
      <c r="D22" s="6"/>
      <c r="E22" s="6"/>
      <c r="F22" s="6"/>
      <c r="H22" s="6"/>
      <c r="I22" s="6"/>
      <c r="J22" s="6"/>
      <c r="K22" s="6"/>
      <c r="L22" s="6"/>
      <c r="M22" s="6"/>
      <c r="N22" s="6"/>
      <c r="O22" s="6"/>
    </row>
    <row r="24" spans="2:15" x14ac:dyDescent="0.25">
      <c r="B24" s="1" t="s">
        <v>3</v>
      </c>
      <c r="C24" s="1" t="s">
        <v>1</v>
      </c>
      <c r="D24" s="1" t="s">
        <v>16</v>
      </c>
      <c r="E24" s="1" t="s">
        <v>17</v>
      </c>
      <c r="F24" s="9" t="s">
        <v>26</v>
      </c>
      <c r="G24" s="1"/>
      <c r="H24" s="1" t="s">
        <v>15</v>
      </c>
      <c r="I24" s="1" t="s">
        <v>9</v>
      </c>
      <c r="J24" s="1" t="s">
        <v>10</v>
      </c>
      <c r="K24" s="1" t="s">
        <v>11</v>
      </c>
      <c r="L24" s="1" t="s">
        <v>12</v>
      </c>
      <c r="M24" s="1" t="s">
        <v>13</v>
      </c>
      <c r="N24" s="1" t="s">
        <v>14</v>
      </c>
      <c r="O24" s="1" t="s">
        <v>2</v>
      </c>
    </row>
    <row r="25" spans="2:15" x14ac:dyDescent="0.25">
      <c r="B25" s="1"/>
      <c r="C25" s="2">
        <v>3.44</v>
      </c>
      <c r="D25" s="2">
        <v>0.46500000000000002</v>
      </c>
      <c r="E25" s="2">
        <v>1.4E-2</v>
      </c>
      <c r="F25" s="11">
        <v>0.20380000000000001</v>
      </c>
      <c r="G25" s="2">
        <f>SUM(C25:F25)</f>
        <v>4.1227999999999998</v>
      </c>
      <c r="H25" s="2">
        <f>G25*0.735</f>
        <v>3.0302579999999999</v>
      </c>
      <c r="I25" s="2">
        <v>1.2150000000000001</v>
      </c>
      <c r="J25" s="2">
        <v>0.2175</v>
      </c>
      <c r="K25" s="2">
        <v>8.9300000000000004E-2</v>
      </c>
      <c r="L25" s="2">
        <f>SUM(G25:K25)</f>
        <v>8.6748579999999986</v>
      </c>
      <c r="M25" s="2">
        <f>L25*0.13</f>
        <v>1.1277315399999999</v>
      </c>
      <c r="N25" s="2">
        <v>0.2</v>
      </c>
      <c r="O25" s="2">
        <f>SUM(L25:N25)</f>
        <v>10.002589539999997</v>
      </c>
    </row>
    <row r="26" spans="2:15" x14ac:dyDescent="0.25">
      <c r="O26" s="10">
        <f>SUM(L25:N25)</f>
        <v>10.002589539999997</v>
      </c>
    </row>
    <row r="27" spans="2:15" x14ac:dyDescent="0.25">
      <c r="B27" s="1" t="s">
        <v>4</v>
      </c>
      <c r="C27" s="3">
        <f>(C25-C20)/C20</f>
        <v>-1.339375340579917E-2</v>
      </c>
      <c r="D27" s="8"/>
      <c r="E27" s="8"/>
      <c r="F27" s="8"/>
    </row>
  </sheetData>
  <pageMargins left="0.7" right="0.7" top="0.75" bottom="0.75" header="0.3" footer="0.3"/>
  <pageSetup orientation="portrait" r:id="rId1"/>
  <headerFooter>
    <oddFooter>&amp;LConfidential</oddFooter>
    <evenFooter>&amp;LConfidential</evenFooter>
    <firstFooter>&amp;LConfidential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Cohen</dc:creator>
  <cp:lastModifiedBy>Christine Van Geyn</cp:lastModifiedBy>
  <dcterms:created xsi:type="dcterms:W3CDTF">2016-06-17T19:14:37Z</dcterms:created>
  <dcterms:modified xsi:type="dcterms:W3CDTF">2016-06-17T23:52:13Z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0bf46603-6b44-41dd-9c15-743758a2a744</vt:lpwstr>
  </property>
</Properties>
</file>