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dd MacKay\Dropbox (CTF)\Background\"/>
    </mc:Choice>
  </mc:AlternateContent>
  <xr:revisionPtr revIDLastSave="0" documentId="8_{C742D17B-D0E7-4E0A-A1A5-A2D2A2190EDA}" xr6:coauthVersionLast="38" xr6:coauthVersionMax="38" xr10:uidLastSave="{00000000-0000-0000-0000-000000000000}"/>
  <bookViews>
    <workbookView xWindow="0" yWindow="0" windowWidth="20490" windowHeight="7485" xr2:uid="{00000000-000D-0000-FFFF-FFFF00000000}"/>
  </bookViews>
  <sheets>
    <sheet name="PI 1990-2015 Summary" sheetId="1" r:id="rId1"/>
    <sheet name="PI 2015 by Gas" sheetId="2" r:id="rId2"/>
  </sheets>
  <definedNames>
    <definedName name="_xlnm.Print_Titles" localSheetId="0">'PI 1990-2015 Summary'!$A:$C</definedName>
    <definedName name="_xlnm.Print_Titles" localSheetId="1">'PI 2015 by Gas'!$2:$6</definedName>
  </definedName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M19" i="2" l="1"/>
  <c r="D29" i="1" l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18" i="1"/>
  <c r="D16" i="1" s="1"/>
  <c r="E18" i="1"/>
  <c r="E16" i="1" s="1"/>
  <c r="F18" i="1"/>
  <c r="G18" i="1"/>
  <c r="G16" i="1" s="1"/>
  <c r="H18" i="1"/>
  <c r="H16" i="1" s="1"/>
  <c r="I18" i="1"/>
  <c r="I16" i="1" s="1"/>
  <c r="J18" i="1"/>
  <c r="K18" i="1"/>
  <c r="K16" i="1" s="1"/>
  <c r="L18" i="1"/>
  <c r="L16" i="1" s="1"/>
  <c r="M18" i="1"/>
  <c r="M16" i="1" s="1"/>
  <c r="N18" i="1"/>
  <c r="O18" i="1"/>
  <c r="O16" i="1" s="1"/>
  <c r="P18" i="1"/>
  <c r="P16" i="1" s="1"/>
  <c r="Q18" i="1"/>
  <c r="Q16" i="1" s="1"/>
  <c r="R18" i="1"/>
  <c r="S18" i="1"/>
  <c r="S16" i="1" s="1"/>
  <c r="R16" i="1" l="1"/>
  <c r="N16" i="1"/>
  <c r="J16" i="1"/>
  <c r="F16" i="1"/>
  <c r="D67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D62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D54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D40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D7" i="1" l="1"/>
  <c r="D6" i="1" s="1"/>
  <c r="E7" i="1"/>
  <c r="E6" i="1" s="1"/>
  <c r="F7" i="1"/>
  <c r="F6" i="1" s="1"/>
  <c r="G7" i="1"/>
  <c r="G6" i="1" s="1"/>
  <c r="H7" i="1"/>
  <c r="H6" i="1" s="1"/>
  <c r="I7" i="1"/>
  <c r="I6" i="1" s="1"/>
  <c r="J7" i="1"/>
  <c r="J6" i="1" s="1"/>
  <c r="K7" i="1"/>
  <c r="K6" i="1" s="1"/>
  <c r="K5" i="1" s="1"/>
  <c r="L7" i="1"/>
  <c r="L6" i="1" s="1"/>
  <c r="M7" i="1"/>
  <c r="M6" i="1" s="1"/>
  <c r="N7" i="1"/>
  <c r="N6" i="1" s="1"/>
  <c r="O7" i="1"/>
  <c r="O6" i="1" s="1"/>
  <c r="P7" i="1"/>
  <c r="P6" i="1" s="1"/>
  <c r="Q7" i="1"/>
  <c r="Q6" i="1" s="1"/>
  <c r="R7" i="1"/>
  <c r="R6" i="1" s="1"/>
  <c r="U54" i="1" l="1"/>
  <c r="M80" i="2" l="1"/>
  <c r="M79" i="2"/>
  <c r="G79" i="2"/>
  <c r="E79" i="2"/>
  <c r="M78" i="2"/>
  <c r="M77" i="2"/>
  <c r="G71" i="2"/>
  <c r="G73" i="2"/>
  <c r="U68" i="1" l="1"/>
  <c r="V68" i="1"/>
  <c r="W68" i="1"/>
  <c r="X68" i="1"/>
  <c r="U69" i="1"/>
  <c r="V69" i="1"/>
  <c r="W69" i="1"/>
  <c r="X69" i="1"/>
  <c r="U70" i="1"/>
  <c r="V70" i="1"/>
  <c r="W70" i="1"/>
  <c r="X70" i="1"/>
  <c r="S7" i="1" l="1"/>
  <c r="S6" i="1" s="1"/>
  <c r="S5" i="1" s="1"/>
  <c r="U5" i="1" l="1"/>
  <c r="M10" i="2"/>
  <c r="M9" i="2" l="1"/>
  <c r="R5" i="1"/>
  <c r="V5" i="1" s="1"/>
  <c r="Q5" i="1"/>
  <c r="P5" i="1"/>
  <c r="O5" i="1"/>
  <c r="N5" i="1"/>
  <c r="M5" i="1"/>
  <c r="L5" i="1"/>
  <c r="J5" i="1"/>
  <c r="I5" i="1"/>
  <c r="H5" i="1"/>
  <c r="G5" i="1"/>
  <c r="F5" i="1"/>
  <c r="E5" i="1"/>
  <c r="D5" i="1"/>
  <c r="M8" i="2" l="1"/>
  <c r="U67" i="1"/>
  <c r="V67" i="1"/>
  <c r="W67" i="1"/>
  <c r="X67" i="1"/>
  <c r="D9" i="2"/>
  <c r="D13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19" i="2"/>
  <c r="F70" i="2"/>
  <c r="F8" i="2" s="1"/>
  <c r="H70" i="2"/>
  <c r="H8" i="2" s="1"/>
  <c r="I8" i="2"/>
  <c r="J8" i="2"/>
  <c r="K8" i="2"/>
  <c r="L8" i="2"/>
  <c r="D71" i="2"/>
  <c r="E71" i="2"/>
  <c r="E70" i="2" s="1"/>
  <c r="E8" i="2" s="1"/>
  <c r="G70" i="2"/>
  <c r="G8" i="2" s="1"/>
  <c r="E3" i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U6" i="1"/>
  <c r="V6" i="1"/>
  <c r="W6" i="1"/>
  <c r="X6" i="1"/>
  <c r="U7" i="1"/>
  <c r="V7" i="1"/>
  <c r="W7" i="1"/>
  <c r="X7" i="1"/>
  <c r="U8" i="1"/>
  <c r="V8" i="1"/>
  <c r="W8" i="1"/>
  <c r="X8" i="1"/>
  <c r="U9" i="1"/>
  <c r="V9" i="1"/>
  <c r="W9" i="1"/>
  <c r="X9" i="1"/>
  <c r="U10" i="1"/>
  <c r="V10" i="1"/>
  <c r="W10" i="1"/>
  <c r="X10" i="1"/>
  <c r="U11" i="1"/>
  <c r="V11" i="1"/>
  <c r="W11" i="1"/>
  <c r="X11" i="1"/>
  <c r="U12" i="1"/>
  <c r="V12" i="1"/>
  <c r="W12" i="1"/>
  <c r="X12" i="1"/>
  <c r="U13" i="1"/>
  <c r="V13" i="1"/>
  <c r="W13" i="1"/>
  <c r="X13" i="1"/>
  <c r="U14" i="1"/>
  <c r="V14" i="1"/>
  <c r="W14" i="1"/>
  <c r="X14" i="1"/>
  <c r="U15" i="1"/>
  <c r="V15" i="1"/>
  <c r="W15" i="1"/>
  <c r="X15" i="1"/>
  <c r="U16" i="1"/>
  <c r="V16" i="1"/>
  <c r="W16" i="1"/>
  <c r="X16" i="1"/>
  <c r="U17" i="1"/>
  <c r="V17" i="1"/>
  <c r="W17" i="1"/>
  <c r="X17" i="1"/>
  <c r="U18" i="1"/>
  <c r="V18" i="1"/>
  <c r="W18" i="1"/>
  <c r="X18" i="1"/>
  <c r="U19" i="1"/>
  <c r="V19" i="1"/>
  <c r="W19" i="1"/>
  <c r="X19" i="1"/>
  <c r="U20" i="1"/>
  <c r="V20" i="1"/>
  <c r="W20" i="1"/>
  <c r="X20" i="1"/>
  <c r="U21" i="1"/>
  <c r="V21" i="1"/>
  <c r="W21" i="1"/>
  <c r="X21" i="1"/>
  <c r="U22" i="1"/>
  <c r="V22" i="1"/>
  <c r="W22" i="1"/>
  <c r="X22" i="1"/>
  <c r="U23" i="1"/>
  <c r="V23" i="1"/>
  <c r="W23" i="1"/>
  <c r="X23" i="1"/>
  <c r="U24" i="1"/>
  <c r="V24" i="1"/>
  <c r="W24" i="1"/>
  <c r="X24" i="1"/>
  <c r="U25" i="1"/>
  <c r="V25" i="1"/>
  <c r="W25" i="1"/>
  <c r="X25" i="1"/>
  <c r="U26" i="1"/>
  <c r="V26" i="1"/>
  <c r="W26" i="1"/>
  <c r="X26" i="1"/>
  <c r="U27" i="1"/>
  <c r="V27" i="1"/>
  <c r="W27" i="1"/>
  <c r="X27" i="1"/>
  <c r="U28" i="1"/>
  <c r="V28" i="1"/>
  <c r="W28" i="1"/>
  <c r="X28" i="1"/>
  <c r="U29" i="1"/>
  <c r="V29" i="1"/>
  <c r="W29" i="1"/>
  <c r="X29" i="1"/>
  <c r="U30" i="1"/>
  <c r="V30" i="1"/>
  <c r="W30" i="1"/>
  <c r="X30" i="1"/>
  <c r="U31" i="1"/>
  <c r="V31" i="1"/>
  <c r="W31" i="1"/>
  <c r="X31" i="1"/>
  <c r="U32" i="1"/>
  <c r="V32" i="1"/>
  <c r="W32" i="1"/>
  <c r="X32" i="1"/>
  <c r="U33" i="1"/>
  <c r="V33" i="1"/>
  <c r="W33" i="1"/>
  <c r="X33" i="1"/>
  <c r="U34" i="1"/>
  <c r="V34" i="1"/>
  <c r="W34" i="1"/>
  <c r="X34" i="1"/>
  <c r="U35" i="1"/>
  <c r="V35" i="1"/>
  <c r="W35" i="1"/>
  <c r="X35" i="1"/>
  <c r="U36" i="1"/>
  <c r="V36" i="1"/>
  <c r="W36" i="1"/>
  <c r="X36" i="1"/>
  <c r="U37" i="1"/>
  <c r="V37" i="1"/>
  <c r="W37" i="1"/>
  <c r="X37" i="1"/>
  <c r="U38" i="1"/>
  <c r="V38" i="1"/>
  <c r="W38" i="1"/>
  <c r="X38" i="1"/>
  <c r="U40" i="1"/>
  <c r="V40" i="1"/>
  <c r="W40" i="1"/>
  <c r="X40" i="1"/>
  <c r="U41" i="1"/>
  <c r="V41" i="1"/>
  <c r="W41" i="1"/>
  <c r="X41" i="1"/>
  <c r="U42" i="1"/>
  <c r="V42" i="1"/>
  <c r="W42" i="1"/>
  <c r="X42" i="1"/>
  <c r="U43" i="1"/>
  <c r="V43" i="1"/>
  <c r="W43" i="1"/>
  <c r="X43" i="1"/>
  <c r="U44" i="1"/>
  <c r="V44" i="1"/>
  <c r="W44" i="1"/>
  <c r="X44" i="1"/>
  <c r="U47" i="1"/>
  <c r="V47" i="1"/>
  <c r="W47" i="1"/>
  <c r="X47" i="1"/>
  <c r="U49" i="1"/>
  <c r="V49" i="1"/>
  <c r="W49" i="1"/>
  <c r="X49" i="1"/>
  <c r="U50" i="1"/>
  <c r="V50" i="1"/>
  <c r="W50" i="1"/>
  <c r="X50" i="1"/>
  <c r="U51" i="1"/>
  <c r="V51" i="1"/>
  <c r="W51" i="1"/>
  <c r="X51" i="1"/>
  <c r="U52" i="1"/>
  <c r="V52" i="1"/>
  <c r="W52" i="1"/>
  <c r="X52" i="1"/>
  <c r="U53" i="1"/>
  <c r="V53" i="1"/>
  <c r="W53" i="1"/>
  <c r="X53" i="1"/>
  <c r="V54" i="1"/>
  <c r="W54" i="1"/>
  <c r="X54" i="1"/>
  <c r="U55" i="1"/>
  <c r="V55" i="1"/>
  <c r="W55" i="1"/>
  <c r="X55" i="1"/>
  <c r="U56" i="1"/>
  <c r="V56" i="1"/>
  <c r="W56" i="1"/>
  <c r="X56" i="1"/>
  <c r="U57" i="1"/>
  <c r="V57" i="1"/>
  <c r="W57" i="1"/>
  <c r="X57" i="1"/>
  <c r="U58" i="1"/>
  <c r="V58" i="1"/>
  <c r="W58" i="1"/>
  <c r="X58" i="1"/>
  <c r="U59" i="1"/>
  <c r="V59" i="1"/>
  <c r="W59" i="1"/>
  <c r="X59" i="1"/>
  <c r="U61" i="1"/>
  <c r="V61" i="1"/>
  <c r="W61" i="1"/>
  <c r="X61" i="1"/>
  <c r="U62" i="1"/>
  <c r="V62" i="1"/>
  <c r="W62" i="1"/>
  <c r="X62" i="1"/>
  <c r="U63" i="1"/>
  <c r="V63" i="1"/>
  <c r="W63" i="1"/>
  <c r="X63" i="1"/>
  <c r="U64" i="1"/>
  <c r="V64" i="1"/>
  <c r="W64" i="1"/>
  <c r="X64" i="1"/>
  <c r="U65" i="1"/>
  <c r="V65" i="1"/>
  <c r="W65" i="1"/>
  <c r="X65" i="1"/>
  <c r="U66" i="1"/>
  <c r="V66" i="1"/>
  <c r="W66" i="1"/>
  <c r="X66" i="1"/>
  <c r="X5" i="1" l="1"/>
  <c r="W5" i="1"/>
  <c r="D70" i="2"/>
  <c r="D8" i="2" s="1"/>
</calcChain>
</file>

<file path=xl/sharedStrings.xml><?xml version="1.0" encoding="utf-8"?>
<sst xmlns="http://schemas.openxmlformats.org/spreadsheetml/2006/main" count="259" uniqueCount="121">
  <si>
    <t>1990-2015 GHG Emission Summary for British Columbia</t>
  </si>
  <si>
    <t>Greenhouse Gas Categories</t>
  </si>
  <si>
    <t>2007-2015</t>
  </si>
  <si>
    <t>2014-2015 change</t>
  </si>
  <si>
    <t>3-year trend</t>
  </si>
  <si>
    <t>10-year trend</t>
  </si>
  <si>
    <t>TOTAL</t>
  </si>
  <si>
    <t>ENERGY</t>
  </si>
  <si>
    <t>a.</t>
  </si>
  <si>
    <t>Stationary Combustion Sources</t>
  </si>
  <si>
    <t xml:space="preserve">Public Electricity and Heat Production </t>
  </si>
  <si>
    <t>Petroleum Refining Industries</t>
  </si>
  <si>
    <t>Mining and Upstream Oil and Gas Production</t>
  </si>
  <si>
    <t>Manufacturing Industries</t>
  </si>
  <si>
    <t>Construction</t>
  </si>
  <si>
    <t>Commercial and Institutional</t>
  </si>
  <si>
    <t>Residential</t>
  </si>
  <si>
    <t>Agriculture and Forestry</t>
  </si>
  <si>
    <t>b.</t>
  </si>
  <si>
    <r>
      <t>Transport</t>
    </r>
    <r>
      <rPr>
        <b/>
        <vertAlign val="superscript"/>
        <sz val="10"/>
        <rFont val="Arial"/>
        <family val="2"/>
      </rPr>
      <t>1</t>
    </r>
  </si>
  <si>
    <t>Domestic Aviation</t>
  </si>
  <si>
    <t>Road Transportation</t>
  </si>
  <si>
    <t>Light-Duty Gasoline Vehicles</t>
  </si>
  <si>
    <t>Light-Duty Gasoline Trucks</t>
  </si>
  <si>
    <t>Heavy-Duty Gasoline Vehicles</t>
  </si>
  <si>
    <t>Motorcycles</t>
  </si>
  <si>
    <t>Light-Duty Diesel Vehicles</t>
  </si>
  <si>
    <t>Light-Duty Diesel Trucks</t>
  </si>
  <si>
    <t>Heavy-Duty Diesel Vehicles</t>
  </si>
  <si>
    <t>Propane and Natural Gas Vehicles</t>
  </si>
  <si>
    <t>Railways</t>
  </si>
  <si>
    <t xml:space="preserve">Domestic Navigation </t>
  </si>
  <si>
    <t>Other Transportation</t>
  </si>
  <si>
    <t>Off-Road Agriculture &amp; Forestry</t>
  </si>
  <si>
    <t>Off-Road Commercial &amp; Institutional</t>
  </si>
  <si>
    <t>Off-Road Manufacturing, Mining &amp; Construction</t>
  </si>
  <si>
    <t>Off-Road Residential</t>
  </si>
  <si>
    <t>Off-Road Other Transportation</t>
  </si>
  <si>
    <t>Pipeline Transport</t>
  </si>
  <si>
    <t>c.</t>
  </si>
  <si>
    <t>Fugitive Sources</t>
  </si>
  <si>
    <t xml:space="preserve">Coal Mining </t>
  </si>
  <si>
    <t>Oil and Natural Gas</t>
  </si>
  <si>
    <t>d.</t>
  </si>
  <si>
    <r>
      <t>CO</t>
    </r>
    <r>
      <rPr>
        <b/>
        <vertAlign val="subscript"/>
        <sz val="10"/>
        <rFont val="Arial"/>
        <family val="2"/>
      </rPr>
      <t>2</t>
    </r>
    <r>
      <rPr>
        <b/>
        <sz val="10"/>
        <rFont val="Arial"/>
        <family val="2"/>
      </rPr>
      <t xml:space="preserve"> Transport and Storage </t>
    </r>
  </si>
  <si>
    <t>INDUSTRIAL PROCESSES AND PRODUCT USE</t>
  </si>
  <si>
    <t>Mineral Products</t>
  </si>
  <si>
    <t>Cement Production</t>
  </si>
  <si>
    <t>Lime Production</t>
  </si>
  <si>
    <t>Mineral Products Use</t>
  </si>
  <si>
    <r>
      <t>Chemical Industry</t>
    </r>
    <r>
      <rPr>
        <b/>
        <vertAlign val="superscript"/>
        <sz val="10"/>
        <rFont val="Arial"/>
        <family val="2"/>
      </rPr>
      <t>2</t>
    </r>
  </si>
  <si>
    <t>Adipic Acid Production</t>
  </si>
  <si>
    <t>Metal Production</t>
  </si>
  <si>
    <t>Iron and Steel Production</t>
  </si>
  <si>
    <t>Aluminum Production</t>
  </si>
  <si>
    <r>
      <t>SF</t>
    </r>
    <r>
      <rPr>
        <vertAlign val="subscript"/>
        <sz val="9"/>
        <rFont val="Arial"/>
        <family val="2"/>
      </rPr>
      <t>6</t>
    </r>
    <r>
      <rPr>
        <sz val="9"/>
        <rFont val="Arial"/>
        <family val="2"/>
      </rPr>
      <t xml:space="preserve"> Used in Magnesium Smelters and Casters</t>
    </r>
  </si>
  <si>
    <r>
      <t>Production and Consumption of Halocarbons, SF</t>
    </r>
    <r>
      <rPr>
        <b/>
        <vertAlign val="subscript"/>
        <sz val="10"/>
        <rFont val="Arial"/>
        <family val="2"/>
      </rPr>
      <t>6</t>
    </r>
    <r>
      <rPr>
        <b/>
        <sz val="10"/>
        <rFont val="Arial"/>
        <family val="2"/>
      </rPr>
      <t xml:space="preserve"> and NF</t>
    </r>
    <r>
      <rPr>
        <b/>
        <vertAlign val="subscript"/>
        <sz val="10"/>
        <rFont val="Arial"/>
        <family val="2"/>
      </rPr>
      <t>3</t>
    </r>
    <r>
      <rPr>
        <b/>
        <vertAlign val="superscript"/>
        <sz val="10"/>
        <rFont val="Arial"/>
        <family val="2"/>
      </rPr>
      <t>3</t>
    </r>
  </si>
  <si>
    <t>e.</t>
  </si>
  <si>
    <t>Non-Energy Products from Fuels and Solvent Use</t>
  </si>
  <si>
    <t>f.</t>
  </si>
  <si>
    <t>Other Product Manufacture and Use</t>
  </si>
  <si>
    <t>AGRICULTURE</t>
  </si>
  <si>
    <t>Enteric Fermentation</t>
  </si>
  <si>
    <t>Manure Management</t>
  </si>
  <si>
    <t>Agricultural Soils</t>
  </si>
  <si>
    <t>Direct Sources</t>
  </si>
  <si>
    <t>Indirect Sources</t>
  </si>
  <si>
    <t>Field Burning of Agricultural Residues</t>
  </si>
  <si>
    <t xml:space="preserve">Liming, Urea Application and Other Carbon-containing Fertilizers </t>
  </si>
  <si>
    <t>WASTE</t>
  </si>
  <si>
    <t xml:space="preserve">Solid Waste Disposal  </t>
  </si>
  <si>
    <t xml:space="preserve">b. </t>
  </si>
  <si>
    <t>Biological Treatment of Solid Waste</t>
  </si>
  <si>
    <t xml:space="preserve">Wastewater Treatment and Discharge  </t>
  </si>
  <si>
    <t xml:space="preserve">Incineration and Open Burning of Waste  </t>
  </si>
  <si>
    <t>Deforestation</t>
  </si>
  <si>
    <t>Afforestation</t>
  </si>
  <si>
    <t>Grassland converted to Cropland</t>
  </si>
  <si>
    <t>Other Land converted to Wetlands</t>
  </si>
  <si>
    <t>Forest Management</t>
  </si>
  <si>
    <t>Forest growth minus decay</t>
  </si>
  <si>
    <t>Emissions from Decomposition of Harvested Wood Products</t>
  </si>
  <si>
    <t>Cropland Management</t>
  </si>
  <si>
    <t>Grassland Management</t>
  </si>
  <si>
    <t>Settlement Management</t>
  </si>
  <si>
    <t>Notes:</t>
  </si>
  <si>
    <t>1.  Emissions from ethanol and biodiesel are included in the Transport categories using gasoline and diesel respectively.</t>
  </si>
  <si>
    <t>2.  Emissions from the Ammonia Production, Nitric Acid Production and Petrochemical Production and Carbon Black categories are included in Non-Energy Products from Fuels and Solvent Use within the provincial/territorial tables as CO2 eq values.</t>
  </si>
  <si>
    <t>3.  HFC and PFC consumption began in 1995; HFC emissions occurring as a by-product of HCFC production (HCFC-22 exclusively) only occurred in Canada from 1990−1992 and PFC emissions prior to 1995 are the result of by-product CF4 emissions from the use of NF3.</t>
  </si>
  <si>
    <t>-</t>
  </si>
  <si>
    <t xml:space="preserve"> Indicates no emissions</t>
  </si>
  <si>
    <t xml:space="preserve"> Indicates emissions truncated due to rounding</t>
  </si>
  <si>
    <t>x</t>
  </si>
  <si>
    <t xml:space="preserve"> Indicates data has been suppressed to respect confidentiality </t>
  </si>
  <si>
    <r>
      <t>CO</t>
    </r>
    <r>
      <rPr>
        <b/>
        <vertAlign val="subscript"/>
        <sz val="10"/>
        <color theme="1"/>
        <rFont val="Arial"/>
        <family val="2"/>
      </rPr>
      <t>2</t>
    </r>
  </si>
  <si>
    <r>
      <t>CH</t>
    </r>
    <r>
      <rPr>
        <b/>
        <vertAlign val="subscript"/>
        <sz val="10"/>
        <color theme="1"/>
        <rFont val="Arial"/>
        <family val="2"/>
      </rPr>
      <t>4</t>
    </r>
  </si>
  <si>
    <r>
      <t>N</t>
    </r>
    <r>
      <rPr>
        <b/>
        <vertAlign val="subscript"/>
        <sz val="10"/>
        <color theme="1"/>
        <rFont val="Arial"/>
        <family val="2"/>
      </rPr>
      <t>2</t>
    </r>
    <r>
      <rPr>
        <b/>
        <sz val="10"/>
        <color theme="1"/>
        <rFont val="Arial"/>
        <family val="2"/>
      </rPr>
      <t>O</t>
    </r>
  </si>
  <si>
    <t>HFCs</t>
  </si>
  <si>
    <t>PFCs</t>
  </si>
  <si>
    <r>
      <t>SF</t>
    </r>
    <r>
      <rPr>
        <b/>
        <vertAlign val="subscript"/>
        <sz val="10"/>
        <color theme="1"/>
        <rFont val="Arial"/>
        <family val="2"/>
      </rPr>
      <t>6</t>
    </r>
  </si>
  <si>
    <r>
      <t>NF</t>
    </r>
    <r>
      <rPr>
        <b/>
        <vertAlign val="subscript"/>
        <sz val="10"/>
        <color theme="1"/>
        <rFont val="Arial"/>
        <family val="2"/>
      </rPr>
      <t>3</t>
    </r>
  </si>
  <si>
    <t>Global Warming Potential</t>
  </si>
  <si>
    <t>Unit</t>
  </si>
  <si>
    <t>kt</t>
  </si>
  <si>
    <r>
      <t>kt CO</t>
    </r>
    <r>
      <rPr>
        <vertAlign val="subscript"/>
        <sz val="10"/>
        <color theme="1"/>
        <rFont val="Arial"/>
        <family val="2"/>
      </rPr>
      <t>2</t>
    </r>
    <r>
      <rPr>
        <sz val="10"/>
        <color theme="1"/>
        <rFont val="Arial"/>
        <family val="2"/>
      </rPr>
      <t xml:space="preserve">  eq</t>
    </r>
  </si>
  <si>
    <t xml:space="preserve">2.  Emissions from the Ammonia Production, Nitric Acid Production and Petrochemical Production and Carbon Black categories are included in Non-Energy </t>
  </si>
  <si>
    <t>Products from Fuels and Solvent Use within the provincial/territorial tables as CO2 eq values.</t>
  </si>
  <si>
    <t xml:space="preserve">3.  HFC and PFC consumption began in 1995; HFC emissions occurring as a by-product of HCFC production (HCFC-22 exclusively) only occurred in Canada from 1990−1992 </t>
  </si>
  <si>
    <t>and PFC emissions prior to 1995 are the result of by-product CF4 emissions from the use of NF3.</t>
  </si>
  <si>
    <t>Wetland Management</t>
  </si>
  <si>
    <t>Wildfires</t>
  </si>
  <si>
    <t>OTHER LAND USE (Not included in total B.C. emissions)</t>
  </si>
  <si>
    <t>Land Use Change</t>
  </si>
  <si>
    <t>Afforestation and Deforestation</t>
  </si>
  <si>
    <t>Under Review</t>
  </si>
  <si>
    <t xml:space="preserve">Forest Management </t>
  </si>
  <si>
    <t>Provincial/Territorial GHG emissions allocated to Canadian economic sectors are provided in Annex 12 of the NIR report</t>
  </si>
  <si>
    <t>BC TOTAL</t>
  </si>
  <si>
    <t xml:space="preserve">BC TOTAL </t>
  </si>
  <si>
    <t>Slash pile burning</t>
  </si>
  <si>
    <r>
      <t>Summary of B.C. Greenhouse Gas Emissions by Gas for 2015 (kilotonnes CO</t>
    </r>
    <r>
      <rPr>
        <b/>
        <vertAlign val="subscript"/>
        <sz val="12"/>
        <color theme="1"/>
        <rFont val="Arial"/>
        <family val="2"/>
      </rPr>
      <t>2</t>
    </r>
    <r>
      <rPr>
        <b/>
        <sz val="12"/>
        <color theme="1"/>
        <rFont val="Arial"/>
        <family val="2"/>
      </rPr>
      <t>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</si>
</sst>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&quot;$&quot;#,##0_);\(&quot;$&quot;#,##0\)"/>
    <numFmt numFmtId="165" formatCode="_(* #,##0.00_);_(* \(#,##0.00\);_(* &quot;-&quot;??_);_(@_)"/>
    <numFmt numFmtId="166" formatCode="_-* #,##0_-;\-* #,##0_-;_-* &quot;-&quot;??_-;_-@_-"/>
    <numFmt numFmtId="167" formatCode="#,##0;\-#,##0;\-\ "/>
    <numFmt numFmtId="168" formatCode="&quot;$&quot;#,##0\ ;\(&quot;$&quot;#,##0\)"/>
    <numFmt numFmtId="169" formatCode="m/d"/>
    <numFmt numFmtId="170" formatCode="#,##0.0000"/>
    <numFmt numFmtId="171" formatCode="0.0000%"/>
    <numFmt numFmtId="172" formatCode="m/d/yy\ h:mm:ss"/>
    <numFmt numFmtId="173" formatCode="0.0%"/>
    <numFmt numFmtId="174" formatCode="_(* #,##0_);_(* \(#,##0\);_(* &quot;-&quot;??_);_(@_)"/>
    <numFmt numFmtId="175" formatCode="#,##0_ ;\-#,##0\ "/>
    <numFmt numFmtId="176" formatCode="#,##0.0;\-#,##0.0;\-\ "/>
  </numFmts>
  <fonts count="8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12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vertAlign val="subscript"/>
      <sz val="10"/>
      <name val="Arial"/>
      <family val="2"/>
    </font>
    <font>
      <i/>
      <sz val="10"/>
      <color indexed="8"/>
      <name val="Arial"/>
      <family val="2"/>
    </font>
    <font>
      <sz val="10"/>
      <color indexed="8"/>
      <name val="Arial"/>
      <family val="2"/>
    </font>
    <font>
      <i/>
      <sz val="10"/>
      <name val="Arial"/>
      <family val="2"/>
    </font>
    <font>
      <sz val="11"/>
      <color theme="1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rgb="FF00008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indexed="12"/>
      <name val="Arial"/>
      <family val="2"/>
    </font>
    <font>
      <sz val="9"/>
      <color theme="1"/>
      <name val="Arial"/>
      <family val="2"/>
    </font>
    <font>
      <b/>
      <sz val="9"/>
      <name val="Arial"/>
      <family val="2"/>
    </font>
    <font>
      <sz val="9"/>
      <color indexed="10"/>
      <name val="Arial"/>
      <family val="2"/>
    </font>
    <font>
      <b/>
      <sz val="12"/>
      <color theme="1"/>
      <name val="Arial"/>
      <family val="2"/>
    </font>
    <font>
      <vertAlign val="subscript"/>
      <sz val="9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indexed="9"/>
      <name val="Calibri"/>
      <family val="2"/>
    </font>
    <font>
      <b/>
      <sz val="9"/>
      <name val="Times New Roman"/>
      <family val="1"/>
    </font>
    <font>
      <sz val="9"/>
      <color indexed="8"/>
      <name val="Times New Roman"/>
      <family val="1"/>
    </font>
    <font>
      <sz val="12"/>
      <color indexed="8"/>
      <name val="Times New Roman"/>
      <family val="1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2"/>
      <name val="Times New Roman"/>
      <family val="1"/>
    </font>
    <font>
      <sz val="11"/>
      <color indexed="62"/>
      <name val="Calibri"/>
      <family val="2"/>
    </font>
    <font>
      <sz val="10"/>
      <name val="Arial Cyr"/>
      <charset val="204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8"/>
      <name val="Arial"/>
      <family val="2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b/>
      <sz val="12"/>
      <color indexed="8"/>
      <name val="Times New Roman"/>
      <family val="1"/>
    </font>
    <font>
      <sz val="11"/>
      <color indexed="60"/>
      <name val="Calibri"/>
      <family val="2"/>
    </font>
    <font>
      <sz val="10"/>
      <name val="MS Sans Serif"/>
      <family val="2"/>
    </font>
    <font>
      <sz val="8"/>
      <name val="Helvetica"/>
      <family val="2"/>
    </font>
    <font>
      <sz val="14"/>
      <name val="Arial"/>
      <family val="2"/>
    </font>
    <font>
      <sz val="18"/>
      <name val="Arial"/>
      <family val="2"/>
    </font>
    <font>
      <b/>
      <sz val="18"/>
      <color indexed="56"/>
      <name val="Cambria"/>
      <family val="2"/>
    </font>
    <font>
      <u/>
      <sz val="10"/>
      <color indexed="12"/>
      <name val="Times New Roman"/>
      <family val="1"/>
    </font>
    <font>
      <sz val="11"/>
      <color rgb="FFFF0000"/>
      <name val="Arial"/>
      <family val="2"/>
    </font>
    <font>
      <b/>
      <sz val="11"/>
      <color indexed="8"/>
      <name val="Arial"/>
      <family val="2"/>
    </font>
    <font>
      <i/>
      <sz val="11"/>
      <name val="Arial"/>
      <family val="2"/>
    </font>
    <font>
      <i/>
      <sz val="11"/>
      <color indexed="8"/>
      <name val="Arial"/>
      <family val="2"/>
    </font>
    <font>
      <sz val="11"/>
      <color indexed="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b/>
      <sz val="11"/>
      <color theme="1"/>
      <name val="Arial"/>
      <family val="2"/>
    </font>
    <font>
      <b/>
      <i/>
      <sz val="11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002060"/>
      <name val="Arial"/>
      <family val="2"/>
    </font>
    <font>
      <sz val="8"/>
      <color theme="1"/>
      <name val="Arial"/>
      <family val="2"/>
    </font>
    <font>
      <b/>
      <vertAlign val="subscript"/>
      <sz val="10"/>
      <color theme="1"/>
      <name val="Arial"/>
      <family val="2"/>
    </font>
    <font>
      <vertAlign val="subscript"/>
      <sz val="10"/>
      <color theme="1"/>
      <name val="Arial"/>
      <family val="2"/>
    </font>
    <font>
      <b/>
      <sz val="10"/>
      <color rgb="FF0070C0"/>
      <name val="Arial"/>
      <family val="2"/>
    </font>
    <font>
      <b/>
      <u/>
      <sz val="10"/>
      <name val="Arial"/>
      <family val="2"/>
    </font>
    <font>
      <b/>
      <sz val="10"/>
      <color rgb="FFFF0000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2"/>
      <color indexed="8"/>
      <name val="Arial"/>
      <family val="2"/>
    </font>
    <font>
      <b/>
      <sz val="12"/>
      <color rgb="FF002060"/>
      <name val="Arial"/>
      <family val="2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</font>
    <font>
      <sz val="10"/>
      <color rgb="FF000080"/>
      <name val="Arial"/>
      <family val="2"/>
    </font>
    <font>
      <b/>
      <vertAlign val="subscript"/>
      <sz val="12"/>
      <color theme="1"/>
      <name val="Arial"/>
      <family val="2"/>
    </font>
    <font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3"/>
        <bgColor indexed="64"/>
      </patternFill>
    </fill>
    <fill>
      <patternFill patternType="solid">
        <fgColor indexed="43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darkTrellis"/>
    </fill>
    <fill>
      <patternFill patternType="solid">
        <fgColor indexed="9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double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56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2" fillId="0" borderId="0"/>
    <xf numFmtId="0" fontId="2" fillId="0" borderId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5" fillId="7" borderId="0" applyNumberFormat="0" applyBorder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49" fontId="26" fillId="0" borderId="1" applyNumberFormat="0" applyFont="0" applyFill="0" applyBorder="0" applyProtection="0">
      <alignment horizontal="left" vertical="center"/>
    </xf>
    <xf numFmtId="49" fontId="26" fillId="0" borderId="1" applyNumberFormat="0" applyFont="0" applyFill="0" applyBorder="0" applyProtection="0">
      <alignment horizontal="left" vertical="center" indent="2"/>
    </xf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5" fillId="11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49" fontId="26" fillId="0" borderId="2" applyNumberFormat="0" applyFont="0" applyFill="0" applyBorder="0" applyProtection="0">
      <alignment horizontal="left" vertical="center"/>
    </xf>
    <xf numFmtId="49" fontId="26" fillId="0" borderId="2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5"/>
    </xf>
    <xf numFmtId="49" fontId="26" fillId="0" borderId="2" applyNumberFormat="0" applyFont="0" applyFill="0" applyBorder="0" applyProtection="0">
      <alignment horizontal="left" vertical="center" indent="5"/>
    </xf>
    <xf numFmtId="0" fontId="2" fillId="0" borderId="0" applyNumberFormat="0" applyFont="0" applyFill="0" applyBorder="0" applyProtection="0">
      <alignment horizontal="left" vertical="center" indent="5"/>
    </xf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5" borderId="0" applyNumberFormat="0" applyBorder="0" applyAlignment="0" applyProtection="0"/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7" fillId="19" borderId="0" applyNumberFormat="0" applyBorder="0" applyAlignment="0" applyProtection="0"/>
    <xf numFmtId="0" fontId="28" fillId="20" borderId="0" applyBorder="0" applyAlignment="0"/>
    <xf numFmtId="4" fontId="28" fillId="20" borderId="0" applyBorder="0" applyAlignment="0"/>
    <xf numFmtId="0" fontId="26" fillId="20" borderId="0" applyBorder="0">
      <alignment horizontal="right" vertical="center"/>
    </xf>
    <xf numFmtId="4" fontId="26" fillId="20" borderId="0" applyBorder="0">
      <alignment horizontal="right" vertical="center"/>
    </xf>
    <xf numFmtId="0" fontId="26" fillId="20" borderId="1">
      <alignment horizontal="right" vertical="center"/>
    </xf>
    <xf numFmtId="4" fontId="26" fillId="21" borderId="0" applyBorder="0">
      <alignment horizontal="right" vertical="center"/>
    </xf>
    <xf numFmtId="4" fontId="26" fillId="21" borderId="0" applyBorder="0">
      <alignment horizontal="right" vertical="center"/>
    </xf>
    <xf numFmtId="0" fontId="29" fillId="21" borderId="1">
      <alignment horizontal="right" vertical="center"/>
    </xf>
    <xf numFmtId="4" fontId="29" fillId="21" borderId="1">
      <alignment horizontal="right" vertical="center"/>
    </xf>
    <xf numFmtId="0" fontId="29" fillId="21" borderId="3">
      <alignment horizontal="right" vertical="center"/>
    </xf>
    <xf numFmtId="0" fontId="30" fillId="21" borderId="1">
      <alignment horizontal="right" vertical="center"/>
    </xf>
    <xf numFmtId="4" fontId="30" fillId="21" borderId="1">
      <alignment horizontal="right" vertical="center"/>
    </xf>
    <xf numFmtId="0" fontId="29" fillId="22" borderId="1">
      <alignment horizontal="right" vertical="center"/>
    </xf>
    <xf numFmtId="4" fontId="29" fillId="22" borderId="1">
      <alignment horizontal="right" vertical="center"/>
    </xf>
    <xf numFmtId="0" fontId="29" fillId="22" borderId="3">
      <alignment horizontal="right" vertical="center"/>
    </xf>
    <xf numFmtId="0" fontId="29" fillId="22" borderId="1">
      <alignment horizontal="right" vertical="center"/>
    </xf>
    <xf numFmtId="4" fontId="29" fillId="22" borderId="1">
      <alignment horizontal="right" vertical="center"/>
    </xf>
    <xf numFmtId="0" fontId="29" fillId="22" borderId="4">
      <alignment horizontal="right" vertical="center"/>
    </xf>
    <xf numFmtId="0" fontId="29" fillId="22" borderId="2">
      <alignment horizontal="right" vertical="center"/>
    </xf>
    <xf numFmtId="4" fontId="29" fillId="22" borderId="2">
      <alignment horizontal="right" vertical="center"/>
    </xf>
    <xf numFmtId="0" fontId="29" fillId="22" borderId="5">
      <alignment horizontal="right" vertical="center"/>
    </xf>
    <xf numFmtId="4" fontId="29" fillId="22" borderId="5">
      <alignment horizontal="right" vertical="center"/>
    </xf>
    <xf numFmtId="0" fontId="27" fillId="16" borderId="0" applyNumberFormat="0" applyBorder="0" applyAlignment="0" applyProtection="0"/>
    <xf numFmtId="0" fontId="27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9" borderId="0" applyNumberFormat="0" applyBorder="0" applyAlignment="0" applyProtection="0"/>
    <xf numFmtId="0" fontId="31" fillId="23" borderId="6" applyNumberFormat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4" fillId="23" borderId="7" applyNumberFormat="0" applyAlignment="0" applyProtection="0"/>
    <xf numFmtId="4" fontId="28" fillId="0" borderId="8" applyFill="0" applyBorder="0" applyProtection="0">
      <alignment horizontal="right" vertical="center"/>
    </xf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4" fillId="23" borderId="7" applyNumberFormat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4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3" fontId="2" fillId="0" borderId="0" applyFont="0" applyFill="0" applyBorder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9" fillId="0" borderId="0" applyNumberFormat="0">
      <alignment horizontal="right"/>
    </xf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22" borderId="12">
      <alignment horizontal="left" vertical="center" wrapText="1" indent="2"/>
    </xf>
    <xf numFmtId="0" fontId="26" fillId="0" borderId="12">
      <alignment horizontal="left" vertical="center" wrapText="1" indent="2"/>
    </xf>
    <xf numFmtId="0" fontId="26" fillId="21" borderId="2">
      <alignment horizontal="left" vertical="center"/>
    </xf>
    <xf numFmtId="169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4" fontId="2" fillId="0" borderId="0" applyFont="0" applyFill="0" applyBorder="0" applyAlignment="0" applyProtection="0"/>
    <xf numFmtId="0" fontId="29" fillId="0" borderId="13">
      <alignment horizontal="left" vertical="top" wrapText="1"/>
    </xf>
    <xf numFmtId="0" fontId="38" fillId="7" borderId="7" applyNumberFormat="0" applyAlignment="0" applyProtection="0"/>
    <xf numFmtId="0" fontId="39" fillId="0" borderId="14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38" fillId="7" borderId="7" applyNumberFormat="0" applyAlignment="0" applyProtection="0"/>
    <xf numFmtId="0" fontId="40" fillId="0" borderId="15" applyNumberFormat="0" applyFill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2" fontId="2" fillId="0" borderId="0" applyFont="0" applyFill="0" applyBorder="0" applyAlignment="0" applyProtection="0"/>
    <xf numFmtId="2" fontId="2" fillId="0" borderId="0" applyFont="0" applyFill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3" fillId="0" borderId="0" applyNumberFormat="0" applyFont="0" applyFill="0" applyAlignment="0" applyProtection="0"/>
    <xf numFmtId="0" fontId="44" fillId="0" borderId="16" applyNumberFormat="0" applyFill="0" applyAlignment="0" applyProtection="0"/>
    <xf numFmtId="0" fontId="43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6" fillId="0" borderId="17" applyNumberFormat="0" applyFill="0" applyAlignment="0" applyProtection="0"/>
    <xf numFmtId="0" fontId="45" fillId="0" borderId="0" applyNumberFormat="0" applyFon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48" fillId="0" borderId="0" applyNumberFormat="0" applyFill="0" applyBorder="0" applyAlignment="0" applyProtection="0">
      <alignment vertical="top"/>
      <protection locked="0"/>
    </xf>
    <xf numFmtId="0" fontId="38" fillId="7" borderId="7" applyNumberFormat="0" applyAlignment="0" applyProtection="0"/>
    <xf numFmtId="0" fontId="38" fillId="7" borderId="7" applyNumberFormat="0" applyAlignment="0" applyProtection="0"/>
    <xf numFmtId="0" fontId="26" fillId="0" borderId="0" applyBorder="0">
      <alignment horizontal="right" vertical="center"/>
    </xf>
    <xf numFmtId="4" fontId="26" fillId="0" borderId="0" applyBorder="0">
      <alignment horizontal="right" vertical="center"/>
    </xf>
    <xf numFmtId="0" fontId="26" fillId="0" borderId="19">
      <alignment horizontal="right" vertical="center"/>
    </xf>
    <xf numFmtId="0" fontId="26" fillId="0" borderId="1">
      <alignment horizontal="right" vertical="center"/>
    </xf>
    <xf numFmtId="4" fontId="26" fillId="0" borderId="1">
      <alignment horizontal="right" vertical="center"/>
    </xf>
    <xf numFmtId="0" fontId="26" fillId="0" borderId="3">
      <alignment horizontal="right" vertical="center"/>
    </xf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0" fontId="33" fillId="3" borderId="0" applyNumberFormat="0" applyBorder="0" applyAlignment="0" applyProtection="0"/>
    <xf numFmtId="1" fontId="49" fillId="21" borderId="0" applyBorder="0">
      <alignment horizontal="right" vertical="center"/>
    </xf>
    <xf numFmtId="0" fontId="2" fillId="26" borderId="1"/>
    <xf numFmtId="0" fontId="48" fillId="0" borderId="0" applyNumberFormat="0" applyFill="0" applyBorder="0" applyAlignment="0" applyProtection="0">
      <alignment vertical="top"/>
      <protection locked="0"/>
    </xf>
    <xf numFmtId="0" fontId="35" fillId="0" borderId="9" applyNumberFormat="0" applyFill="0" applyAlignment="0" applyProtection="0"/>
    <xf numFmtId="0" fontId="35" fillId="0" borderId="9" applyNumberFormat="0" applyFill="0" applyAlignment="0" applyProtection="0"/>
    <xf numFmtId="165" fontId="2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50" fillId="27" borderId="0" applyNumberFormat="0" applyBorder="0" applyAlignment="0" applyProtection="0"/>
    <xf numFmtId="0" fontId="2" fillId="0" borderId="0"/>
    <xf numFmtId="0" fontId="2" fillId="0" borderId="0"/>
    <xf numFmtId="0" fontId="37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4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37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2" fillId="0" borderId="0"/>
    <xf numFmtId="0" fontId="2" fillId="0" borderId="0"/>
    <xf numFmtId="0" fontId="37" fillId="0" borderId="0"/>
    <xf numFmtId="4" fontId="26" fillId="0" borderId="1" applyFill="0" applyBorder="0" applyProtection="0">
      <alignment horizontal="right" vertical="center"/>
    </xf>
    <xf numFmtId="4" fontId="26" fillId="0" borderId="0" applyFill="0" applyBorder="0" applyProtection="0">
      <alignment horizontal="right" vertical="center"/>
    </xf>
    <xf numFmtId="49" fontId="28" fillId="0" borderId="1" applyNumberFormat="0" applyFill="0" applyBorder="0" applyProtection="0">
      <alignment horizontal="left" vertical="center"/>
    </xf>
    <xf numFmtId="0" fontId="28" fillId="0" borderId="0" applyNumberFormat="0" applyFill="0" applyBorder="0" applyProtection="0">
      <alignment horizontal="left" vertical="center"/>
    </xf>
    <xf numFmtId="0" fontId="28" fillId="0" borderId="0" applyNumberFormat="0" applyFill="0" applyBorder="0" applyProtection="0">
      <alignment horizontal="left" vertical="center"/>
    </xf>
    <xf numFmtId="0" fontId="26" fillId="0" borderId="1" applyNumberFormat="0" applyFill="0" applyAlignment="0" applyProtection="0"/>
    <xf numFmtId="0" fontId="52" fillId="28" borderId="0" applyNumberFormat="0" applyFont="0" applyBorder="0" applyAlignment="0" applyProtection="0"/>
    <xf numFmtId="0" fontId="52" fillId="29" borderId="0" applyNumberFormat="0" applyFont="0" applyBorder="0" applyAlignment="0" applyProtection="0"/>
    <xf numFmtId="0" fontId="52" fillId="28" borderId="0" applyNumberFormat="0" applyFont="0" applyBorder="0" applyAlignment="0" applyProtection="0"/>
    <xf numFmtId="0" fontId="2" fillId="29" borderId="0" applyNumberFormat="0" applyFont="0" applyBorder="0" applyAlignment="0" applyProtection="0"/>
    <xf numFmtId="0" fontId="52" fillId="29" borderId="0" applyNumberFormat="0" applyFont="0" applyBorder="0" applyAlignment="0" applyProtection="0"/>
    <xf numFmtId="0" fontId="52" fillId="29" borderId="0" applyNumberFormat="0" applyFont="0" applyBorder="0" applyAlignment="0" applyProtection="0"/>
    <xf numFmtId="0" fontId="2" fillId="0" borderId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2" fillId="25" borderId="11" applyNumberFormat="0" applyFon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170" fontId="26" fillId="30" borderId="1" applyNumberFormat="0" applyFont="0" applyBorder="0" applyAlignment="0" applyProtection="0">
      <alignment horizontal="right"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2" fillId="0" borderId="20" applyNumberFormat="0" applyFont="0" applyFill="0" applyAlignment="0" applyProtection="0"/>
    <xf numFmtId="0" fontId="2" fillId="0" borderId="21" applyNumberFormat="0" applyFont="0" applyFill="0" applyAlignment="0" applyProtection="0"/>
    <xf numFmtId="0" fontId="2" fillId="0" borderId="22" applyNumberFormat="0" applyFont="0" applyFill="0" applyAlignment="0" applyProtection="0"/>
    <xf numFmtId="0" fontId="2" fillId="0" borderId="23" applyNumberFormat="0" applyFont="0" applyFill="0" applyAlignment="0" applyProtection="0"/>
    <xf numFmtId="0" fontId="2" fillId="0" borderId="24" applyNumberFormat="0" applyFont="0" applyFill="0" applyAlignment="0" applyProtection="0"/>
    <xf numFmtId="0" fontId="2" fillId="31" borderId="0" applyNumberFormat="0" applyFont="0" applyBorder="0" applyAlignment="0" applyProtection="0"/>
    <xf numFmtId="0" fontId="2" fillId="0" borderId="25" applyNumberFormat="0" applyFont="0" applyFill="0" applyAlignment="0" applyProtection="0"/>
    <xf numFmtId="0" fontId="2" fillId="0" borderId="26" applyNumberFormat="0" applyFont="0" applyFill="0" applyAlignment="0" applyProtection="0"/>
    <xf numFmtId="46" fontId="2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27" applyNumberFormat="0" applyFont="0" applyFill="0" applyAlignment="0" applyProtection="0"/>
    <xf numFmtId="0" fontId="2" fillId="0" borderId="28" applyNumberFormat="0" applyFont="0" applyFill="0" applyAlignment="0" applyProtection="0"/>
    <xf numFmtId="0" fontId="2" fillId="0" borderId="11" applyNumberFormat="0" applyFont="0" applyFill="0" applyAlignment="0" applyProtection="0"/>
    <xf numFmtId="0" fontId="2" fillId="0" borderId="29" applyNumberFormat="0" applyFont="0" applyFill="0" applyAlignment="0" applyProtection="0"/>
    <xf numFmtId="0" fontId="2" fillId="0" borderId="11" applyNumberFormat="0" applyFont="0" applyFill="0" applyAlignment="0" applyProtection="0"/>
    <xf numFmtId="0" fontId="2" fillId="0" borderId="0" applyNumberFormat="0" applyFont="0" applyFill="0" applyBorder="0" applyProtection="0">
      <alignment horizontal="center"/>
    </xf>
    <xf numFmtId="0" fontId="53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1" fillId="0" borderId="0" applyNumberFormat="0" applyFill="0" applyBorder="0" applyProtection="0">
      <alignment horizontal="left"/>
    </xf>
    <xf numFmtId="0" fontId="2" fillId="31" borderId="0" applyNumberFormat="0" applyFont="0" applyBorder="0" applyAlignment="0" applyProtection="0"/>
    <xf numFmtId="0" fontId="5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2" fillId="0" borderId="30" applyNumberFormat="0" applyFont="0" applyFill="0" applyAlignment="0" applyProtection="0"/>
    <xf numFmtId="0" fontId="2" fillId="0" borderId="31" applyNumberFormat="0" applyFont="0" applyFill="0" applyAlignment="0" applyProtection="0"/>
    <xf numFmtId="172" fontId="2" fillId="0" borderId="0" applyFont="0" applyFill="0" applyBorder="0" applyAlignment="0" applyProtection="0"/>
    <xf numFmtId="0" fontId="2" fillId="0" borderId="32" applyNumberFormat="0" applyFont="0" applyFill="0" applyAlignment="0" applyProtection="0"/>
    <xf numFmtId="0" fontId="2" fillId="0" borderId="33" applyNumberFormat="0" applyFont="0" applyFill="0" applyAlignment="0" applyProtection="0"/>
    <xf numFmtId="0" fontId="2" fillId="0" borderId="34" applyNumberFormat="0" applyFont="0" applyFill="0" applyAlignment="0" applyProtection="0"/>
    <xf numFmtId="0" fontId="2" fillId="0" borderId="35" applyNumberFormat="0" applyFont="0" applyFill="0" applyAlignment="0" applyProtection="0"/>
    <xf numFmtId="0" fontId="2" fillId="0" borderId="36" applyNumberFormat="0" applyFont="0" applyFill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42" fillId="4" borderId="0" applyNumberFormat="0" applyBorder="0" applyAlignment="0" applyProtection="0"/>
    <xf numFmtId="0" fontId="33" fillId="3" borderId="0" applyNumberFormat="0" applyBorder="0" applyAlignment="0" applyProtection="0"/>
    <xf numFmtId="0" fontId="26" fillId="29" borderId="1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31" fillId="23" borderId="6" applyNumberFormat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3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5" fillId="0" borderId="0" applyNumberFormat="0" applyFon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2" fillId="0" borderId="37" applyNumberFormat="0" applyFont="0" applyBorder="0" applyAlignment="0" applyProtection="0"/>
    <xf numFmtId="0" fontId="55" fillId="0" borderId="0" applyNumberFormat="0" applyFill="0" applyBorder="0" applyAlignment="0" applyProtection="0"/>
    <xf numFmtId="0" fontId="44" fillId="0" borderId="16" applyNumberFormat="0" applyFill="0" applyAlignment="0" applyProtection="0"/>
    <xf numFmtId="0" fontId="46" fillId="0" borderId="17" applyNumberFormat="0" applyFill="0" applyAlignment="0" applyProtection="0"/>
    <xf numFmtId="0" fontId="47" fillId="0" borderId="18" applyNumberFormat="0" applyFill="0" applyAlignment="0" applyProtection="0"/>
    <xf numFmtId="0" fontId="47" fillId="0" borderId="18" applyNumberFormat="0" applyFill="0" applyAlignment="0" applyProtection="0"/>
    <xf numFmtId="0" fontId="47" fillId="0" borderId="0" applyNumberFormat="0" applyFill="0" applyBorder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6" fillId="24" borderId="10" applyNumberFormat="0" applyAlignment="0" applyProtection="0"/>
    <xf numFmtId="0" fontId="35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6" fillId="24" borderId="10" applyNumberFormat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26" fillId="0" borderId="0"/>
    <xf numFmtId="0" fontId="68" fillId="0" borderId="0"/>
    <xf numFmtId="0" fontId="68" fillId="0" borderId="0"/>
    <xf numFmtId="43" fontId="2" fillId="0" borderId="0" applyFont="0" applyFill="0" applyBorder="0" applyAlignment="0" applyProtection="0"/>
    <xf numFmtId="0" fontId="68" fillId="0" borderId="0"/>
    <xf numFmtId="0" fontId="79" fillId="0" borderId="0"/>
    <xf numFmtId="0" fontId="40" fillId="0" borderId="15" applyNumberFormat="0" applyFill="0" applyAlignment="0" applyProtection="0"/>
    <xf numFmtId="0" fontId="52" fillId="29" borderId="0" applyNumberFormat="0" applyFont="0" applyBorder="0" applyAlignment="0" applyProtection="0"/>
    <xf numFmtId="0" fontId="79" fillId="0" borderId="0"/>
    <xf numFmtId="0" fontId="2" fillId="0" borderId="0"/>
    <xf numFmtId="0" fontId="52" fillId="29" borderId="0" applyNumberFormat="0" applyFont="0" applyBorder="0" applyAlignment="0" applyProtection="0"/>
    <xf numFmtId="0" fontId="2" fillId="25" borderId="11" applyNumberFormat="0" applyFont="0" applyAlignment="0" applyProtection="0"/>
    <xf numFmtId="43" fontId="2" fillId="0" borderId="0" applyFont="0" applyFill="0" applyBorder="0" applyAlignment="0" applyProtection="0"/>
    <xf numFmtId="0" fontId="44" fillId="0" borderId="16" applyNumberFormat="0" applyFill="0" applyAlignment="0" applyProtection="0"/>
    <xf numFmtId="0" fontId="46" fillId="0" borderId="17" applyNumberFormat="0" applyFill="0" applyAlignment="0" applyProtection="0"/>
    <xf numFmtId="0" fontId="2" fillId="0" borderId="0"/>
    <xf numFmtId="0" fontId="2" fillId="25" borderId="11" applyNumberFormat="0" applyFont="0" applyAlignment="0" applyProtection="0"/>
    <xf numFmtId="9" fontId="79" fillId="0" borderId="0" applyFont="0" applyFill="0" applyBorder="0" applyAlignment="0" applyProtection="0"/>
    <xf numFmtId="0" fontId="40" fillId="0" borderId="15" applyNumberFormat="0" applyFill="0" applyAlignment="0" applyProtection="0"/>
    <xf numFmtId="0" fontId="25" fillId="2" borderId="0" applyNumberFormat="0" applyBorder="0" applyAlignment="0" applyProtection="0"/>
    <xf numFmtId="0" fontId="25" fillId="3" borderId="0" applyNumberFormat="0" applyBorder="0" applyAlignment="0" applyProtection="0"/>
    <xf numFmtId="0" fontId="25" fillId="4" borderId="0" applyNumberFormat="0" applyBorder="0" applyAlignment="0" applyProtection="0"/>
    <xf numFmtId="0" fontId="25" fillId="5" borderId="0" applyNumberFormat="0" applyBorder="0" applyAlignment="0" applyProtection="0"/>
    <xf numFmtId="0" fontId="25" fillId="6" borderId="0" applyNumberFormat="0" applyBorder="0" applyAlignment="0" applyProtection="0"/>
    <xf numFmtId="0" fontId="25" fillId="7" borderId="0" applyNumberFormat="0" applyBorder="0" applyAlignment="0" applyProtection="0"/>
    <xf numFmtId="0" fontId="2" fillId="0" borderId="0" applyNumberFormat="0" applyFont="0" applyFill="0" applyBorder="0" applyProtection="0">
      <alignment horizontal="left" vertical="center" indent="2"/>
    </xf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5" borderId="0" applyNumberFormat="0" applyBorder="0" applyAlignment="0" applyProtection="0"/>
    <xf numFmtId="0" fontId="25" fillId="8" borderId="0" applyNumberFormat="0" applyBorder="0" applyAlignment="0" applyProtection="0"/>
    <xf numFmtId="0" fontId="25" fillId="11" borderId="0" applyNumberFormat="0" applyBorder="0" applyAlignment="0" applyProtection="0"/>
    <xf numFmtId="0" fontId="2" fillId="0" borderId="0" applyNumberFormat="0" applyFont="0" applyFill="0" applyBorder="0" applyProtection="0">
      <alignment horizontal="left" vertical="center" indent="5"/>
    </xf>
    <xf numFmtId="0" fontId="27" fillId="12" borderId="0" applyNumberFormat="0" applyBorder="0" applyAlignment="0" applyProtection="0"/>
    <xf numFmtId="0" fontId="27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6" fillId="21" borderId="0" applyBorder="0">
      <alignment horizontal="right" vertical="center"/>
    </xf>
    <xf numFmtId="4" fontId="26" fillId="21" borderId="0" applyBorder="0">
      <alignment horizontal="right" vertical="center"/>
    </xf>
    <xf numFmtId="0" fontId="26" fillId="21" borderId="0" applyBorder="0">
      <alignment horizontal="right" vertical="center"/>
    </xf>
    <xf numFmtId="4" fontId="26" fillId="21" borderId="0" applyBorder="0">
      <alignment horizontal="right" vertical="center"/>
    </xf>
    <xf numFmtId="4" fontId="26" fillId="21" borderId="44">
      <alignment horizontal="right" vertical="center"/>
    </xf>
    <xf numFmtId="43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" fontId="2" fillId="0" borderId="0"/>
    <xf numFmtId="0" fontId="2" fillId="29" borderId="0" applyNumberFormat="0" applyFont="0" applyBorder="0" applyAlignment="0" applyProtection="0"/>
    <xf numFmtId="0" fontId="2" fillId="29" borderId="0" applyNumberFormat="0" applyFont="0" applyBorder="0" applyAlignment="0" applyProtection="0"/>
    <xf numFmtId="0" fontId="56" fillId="0" borderId="0" applyNumberFormat="0" applyFill="0" applyBorder="0" applyAlignment="0" applyProtection="0"/>
    <xf numFmtId="0" fontId="26" fillId="0" borderId="0"/>
    <xf numFmtId="0" fontId="1" fillId="0" borderId="0"/>
  </cellStyleXfs>
  <cellXfs count="171">
    <xf numFmtId="0" fontId="0" fillId="0" borderId="0" xfId="0"/>
    <xf numFmtId="0" fontId="3" fillId="0" borderId="0" xfId="4" applyFont="1" applyAlignment="1"/>
    <xf numFmtId="0" fontId="5" fillId="0" borderId="0" xfId="3" applyFont="1" applyFill="1" applyBorder="1" applyAlignment="1">
      <alignment vertical="center"/>
    </xf>
    <xf numFmtId="0" fontId="5" fillId="0" borderId="0" xfId="4" applyFont="1" applyAlignment="1"/>
    <xf numFmtId="0" fontId="12" fillId="0" borderId="0" xfId="4" applyFont="1"/>
    <xf numFmtId="0" fontId="4" fillId="0" borderId="0" xfId="4"/>
    <xf numFmtId="0" fontId="3" fillId="0" borderId="0" xfId="3" applyFont="1" applyAlignment="1"/>
    <xf numFmtId="0" fontId="2" fillId="0" borderId="0" xfId="4" applyFont="1"/>
    <xf numFmtId="0" fontId="57" fillId="0" borderId="0" xfId="4" applyFont="1"/>
    <xf numFmtId="0" fontId="62" fillId="0" borderId="0" xfId="4" applyFont="1"/>
    <xf numFmtId="0" fontId="18" fillId="0" borderId="0" xfId="4" applyFont="1" applyFill="1"/>
    <xf numFmtId="0" fontId="63" fillId="0" borderId="0" xfId="4" applyFont="1"/>
    <xf numFmtId="1" fontId="61" fillId="35" borderId="1" xfId="3" applyNumberFormat="1" applyFont="1" applyFill="1" applyBorder="1" applyAlignment="1" applyProtection="1">
      <alignment horizontal="center" vertical="center" wrapText="1"/>
    </xf>
    <xf numFmtId="0" fontId="59" fillId="35" borderId="1" xfId="3" applyFont="1" applyFill="1" applyBorder="1" applyAlignment="1">
      <alignment horizontal="center" vertical="center" wrapText="1"/>
    </xf>
    <xf numFmtId="0" fontId="59" fillId="0" borderId="0" xfId="3" applyFont="1" applyAlignment="1">
      <alignment horizontal="center" vertical="center" wrapText="1"/>
    </xf>
    <xf numFmtId="167" fontId="6" fillId="35" borderId="1" xfId="4" applyNumberFormat="1" applyFont="1" applyFill="1" applyBorder="1" applyAlignment="1">
      <alignment horizontal="right"/>
    </xf>
    <xf numFmtId="173" fontId="3" fillId="0" borderId="0" xfId="2" applyNumberFormat="1" applyFont="1" applyBorder="1" applyAlignment="1">
      <alignment vertical="center" wrapText="1"/>
    </xf>
    <xf numFmtId="0" fontId="12" fillId="0" borderId="0" xfId="4" applyFont="1" applyAlignment="1">
      <alignment vertical="center"/>
    </xf>
    <xf numFmtId="0" fontId="57" fillId="0" borderId="0" xfId="4" applyFont="1" applyAlignment="1">
      <alignment vertical="center"/>
    </xf>
    <xf numFmtId="3" fontId="2" fillId="35" borderId="1" xfId="0" applyNumberFormat="1" applyFont="1" applyFill="1" applyBorder="1"/>
    <xf numFmtId="0" fontId="0" fillId="0" borderId="0" xfId="0"/>
    <xf numFmtId="0" fontId="18" fillId="0" borderId="0" xfId="4" applyFont="1"/>
    <xf numFmtId="0" fontId="4" fillId="0" borderId="0" xfId="4" applyFont="1"/>
    <xf numFmtId="0" fontId="16" fillId="34" borderId="1" xfId="0" applyNumberFormat="1" applyFont="1" applyFill="1" applyBorder="1" applyAlignment="1">
      <alignment wrapText="1"/>
    </xf>
    <xf numFmtId="0" fontId="18" fillId="35" borderId="1" xfId="0" applyFont="1" applyFill="1" applyBorder="1"/>
    <xf numFmtId="0" fontId="3" fillId="34" borderId="1" xfId="3" applyFont="1" applyFill="1" applyBorder="1" applyAlignment="1">
      <alignment horizontal="left" vertical="center"/>
    </xf>
    <xf numFmtId="0" fontId="3" fillId="34" borderId="1" xfId="3" applyFont="1" applyFill="1" applyBorder="1" applyAlignment="1"/>
    <xf numFmtId="0" fontId="59" fillId="34" borderId="1" xfId="3" applyFont="1" applyFill="1" applyBorder="1" applyAlignment="1">
      <alignment horizontal="center" vertical="center" wrapText="1"/>
    </xf>
    <xf numFmtId="0" fontId="60" fillId="34" borderId="1" xfId="3" applyFont="1" applyFill="1" applyBorder="1" applyAlignment="1">
      <alignment horizontal="center" vertical="center" wrapText="1"/>
    </xf>
    <xf numFmtId="0" fontId="65" fillId="34" borderId="1" xfId="3" applyFont="1" applyFill="1" applyBorder="1" applyAlignment="1">
      <alignment horizontal="left" vertical="center"/>
    </xf>
    <xf numFmtId="0" fontId="13" fillId="34" borderId="1" xfId="6" applyFont="1" applyFill="1" applyBorder="1" applyAlignment="1">
      <alignment horizontal="left" vertical="center"/>
    </xf>
    <xf numFmtId="0" fontId="14" fillId="34" borderId="1" xfId="6" applyFont="1" applyFill="1" applyBorder="1"/>
    <xf numFmtId="0" fontId="4" fillId="34" borderId="1" xfId="4" applyFill="1" applyBorder="1"/>
    <xf numFmtId="167" fontId="15" fillId="35" borderId="1" xfId="4" applyNumberFormat="1" applyFont="1" applyFill="1" applyBorder="1" applyAlignment="1">
      <alignment horizontal="right"/>
    </xf>
    <xf numFmtId="0" fontId="6" fillId="34" borderId="1" xfId="6" applyFont="1" applyFill="1" applyBorder="1" applyAlignment="1"/>
    <xf numFmtId="0" fontId="6" fillId="34" borderId="1" xfId="6" applyFont="1" applyFill="1" applyBorder="1"/>
    <xf numFmtId="167" fontId="16" fillId="35" borderId="1" xfId="4" applyNumberFormat="1" applyFont="1" applyFill="1" applyBorder="1" applyAlignment="1">
      <alignment horizontal="right"/>
    </xf>
    <xf numFmtId="0" fontId="2" fillId="34" borderId="1" xfId="6" applyFont="1" applyFill="1" applyBorder="1" applyAlignment="1"/>
    <xf numFmtId="0" fontId="2" fillId="34" borderId="1" xfId="7" applyFont="1" applyFill="1" applyBorder="1"/>
    <xf numFmtId="0" fontId="17" fillId="34" borderId="1" xfId="6" applyFont="1" applyFill="1" applyBorder="1"/>
    <xf numFmtId="167" fontId="18" fillId="35" borderId="1" xfId="4" applyNumberFormat="1" applyFont="1" applyFill="1" applyBorder="1" applyAlignment="1">
      <alignment horizontal="right"/>
    </xf>
    <xf numFmtId="167" fontId="2" fillId="35" borderId="1" xfId="4" applyNumberFormat="1" applyFont="1" applyFill="1" applyBorder="1" applyAlignment="1">
      <alignment horizontal="right"/>
    </xf>
    <xf numFmtId="0" fontId="2" fillId="34" borderId="1" xfId="6" applyFont="1" applyFill="1" applyBorder="1"/>
    <xf numFmtId="0" fontId="2" fillId="34" borderId="1" xfId="6" applyFont="1" applyFill="1" applyBorder="1" applyAlignment="1">
      <alignment horizontal="right"/>
    </xf>
    <xf numFmtId="0" fontId="19" fillId="34" borderId="1" xfId="6" applyFont="1" applyFill="1" applyBorder="1" applyAlignment="1">
      <alignment horizontal="right"/>
    </xf>
    <xf numFmtId="0" fontId="17" fillId="34" borderId="1" xfId="6" applyFont="1" applyFill="1" applyBorder="1" applyAlignment="1"/>
    <xf numFmtId="0" fontId="17" fillId="34" borderId="1" xfId="6" applyFont="1" applyFill="1" applyBorder="1" applyAlignment="1">
      <alignment horizontal="left"/>
    </xf>
    <xf numFmtId="0" fontId="21" fillId="34" borderId="1" xfId="6" applyFont="1" applyFill="1" applyBorder="1"/>
    <xf numFmtId="0" fontId="22" fillId="34" borderId="1" xfId="6" applyFont="1" applyFill="1" applyBorder="1"/>
    <xf numFmtId="0" fontId="6" fillId="34" borderId="1" xfId="7" applyFont="1" applyFill="1" applyBorder="1" applyAlignment="1"/>
    <xf numFmtId="0" fontId="6" fillId="34" borderId="1" xfId="7" applyFont="1" applyFill="1" applyBorder="1"/>
    <xf numFmtId="0" fontId="15" fillId="34" borderId="1" xfId="7" applyFont="1" applyFill="1" applyBorder="1" applyAlignment="1">
      <alignment horizontal="left" vertical="center"/>
    </xf>
    <xf numFmtId="0" fontId="13" fillId="34" borderId="1" xfId="6" applyFont="1" applyFill="1" applyBorder="1"/>
    <xf numFmtId="0" fontId="21" fillId="34" borderId="1" xfId="6" applyFont="1" applyFill="1" applyBorder="1" applyAlignment="1"/>
    <xf numFmtId="0" fontId="16" fillId="34" borderId="1" xfId="0" applyNumberFormat="1" applyFont="1" applyFill="1" applyBorder="1" applyAlignment="1"/>
    <xf numFmtId="0" fontId="12" fillId="36" borderId="1" xfId="4" applyFont="1" applyFill="1" applyBorder="1"/>
    <xf numFmtId="0" fontId="16" fillId="36" borderId="1" xfId="0" applyFont="1" applyFill="1" applyBorder="1" applyAlignment="1"/>
    <xf numFmtId="0" fontId="18" fillId="34" borderId="8" xfId="0" applyFont="1" applyFill="1" applyBorder="1"/>
    <xf numFmtId="0" fontId="18" fillId="34" borderId="1" xfId="3" applyFont="1" applyFill="1" applyBorder="1" applyAlignment="1">
      <alignment horizontal="left" vertical="center" wrapText="1"/>
    </xf>
    <xf numFmtId="0" fontId="18" fillId="35" borderId="1" xfId="0" applyFont="1" applyFill="1" applyBorder="1" applyAlignment="1">
      <alignment horizontal="center" vertical="center"/>
    </xf>
    <xf numFmtId="0" fontId="18" fillId="35" borderId="1" xfId="3" applyFont="1" applyFill="1" applyBorder="1" applyAlignment="1">
      <alignment horizontal="left" vertical="center" wrapText="1"/>
    </xf>
    <xf numFmtId="0" fontId="15" fillId="34" borderId="1" xfId="6" applyFont="1" applyFill="1" applyBorder="1" applyAlignment="1">
      <alignment horizontal="left" vertical="center"/>
    </xf>
    <xf numFmtId="0" fontId="9" fillId="35" borderId="1" xfId="3" applyFont="1" applyFill="1" applyBorder="1" applyAlignment="1">
      <alignment horizontal="center" vertical="center" wrapText="1"/>
    </xf>
    <xf numFmtId="0" fontId="10" fillId="35" borderId="1" xfId="3" applyFont="1" applyFill="1" applyBorder="1" applyAlignment="1">
      <alignment horizontal="center" vertical="center" wrapText="1"/>
    </xf>
    <xf numFmtId="0" fontId="16" fillId="33" borderId="40" xfId="0" applyFont="1" applyFill="1" applyBorder="1"/>
    <xf numFmtId="0" fontId="16" fillId="33" borderId="41" xfId="0" applyFont="1" applyFill="1" applyBorder="1"/>
    <xf numFmtId="174" fontId="18" fillId="35" borderId="1" xfId="1" applyNumberFormat="1" applyFont="1" applyFill="1" applyBorder="1" applyAlignment="1">
      <alignment horizontal="center" vertical="center"/>
    </xf>
    <xf numFmtId="167" fontId="71" fillId="35" borderId="1" xfId="3" applyNumberFormat="1" applyFont="1" applyFill="1" applyBorder="1" applyAlignment="1">
      <alignment horizontal="right" vertical="center" wrapText="1"/>
    </xf>
    <xf numFmtId="0" fontId="4" fillId="0" borderId="0" xfId="4" applyFill="1"/>
    <xf numFmtId="0" fontId="12" fillId="36" borderId="0" xfId="4" applyFont="1" applyFill="1"/>
    <xf numFmtId="0" fontId="4" fillId="0" borderId="0" xfId="4" applyAlignment="1">
      <alignment vertical="center" wrapText="1"/>
    </xf>
    <xf numFmtId="0" fontId="4" fillId="34" borderId="0" xfId="4" applyFill="1" applyAlignment="1">
      <alignment vertical="center" wrapText="1"/>
    </xf>
    <xf numFmtId="0" fontId="20" fillId="0" borderId="0" xfId="4" applyFont="1"/>
    <xf numFmtId="0" fontId="23" fillId="0" borderId="0" xfId="4" applyFont="1"/>
    <xf numFmtId="174" fontId="18" fillId="35" borderId="1" xfId="1" applyNumberFormat="1" applyFont="1" applyFill="1" applyBorder="1" applyAlignment="1">
      <alignment horizontal="right"/>
    </xf>
    <xf numFmtId="3" fontId="18" fillId="35" borderId="1" xfId="0" applyNumberFormat="1" applyFont="1" applyFill="1" applyBorder="1"/>
    <xf numFmtId="174" fontId="66" fillId="35" borderId="1" xfId="1" applyNumberFormat="1" applyFont="1" applyFill="1" applyBorder="1" applyAlignment="1">
      <alignment horizontal="right"/>
    </xf>
    <xf numFmtId="0" fontId="2" fillId="0" borderId="0" xfId="3" applyFont="1" applyFill="1" applyBorder="1" applyAlignment="1">
      <alignment vertical="center"/>
    </xf>
    <xf numFmtId="0" fontId="6" fillId="0" borderId="0" xfId="3" applyFont="1" applyAlignment="1"/>
    <xf numFmtId="0" fontId="6" fillId="0" borderId="0" xfId="4" applyFont="1"/>
    <xf numFmtId="0" fontId="18" fillId="0" borderId="0" xfId="4" applyFont="1" applyFill="1" applyAlignment="1">
      <alignment vertical="center"/>
    </xf>
    <xf numFmtId="4" fontId="18" fillId="0" borderId="0" xfId="1514" applyNumberFormat="1" applyFont="1" applyFill="1" applyBorder="1"/>
    <xf numFmtId="4" fontId="18" fillId="0" borderId="0" xfId="1514" applyNumberFormat="1" applyFont="1" applyBorder="1"/>
    <xf numFmtId="10" fontId="0" fillId="0" borderId="0" xfId="2" applyNumberFormat="1" applyFont="1"/>
    <xf numFmtId="0" fontId="73" fillId="0" borderId="0" xfId="4" applyFont="1" applyAlignment="1">
      <alignment vertical="center" wrapText="1"/>
    </xf>
    <xf numFmtId="0" fontId="16" fillId="34" borderId="1" xfId="6" applyFont="1" applyFill="1" applyBorder="1" applyAlignment="1">
      <alignment horizontal="left" vertical="center"/>
    </xf>
    <xf numFmtId="0" fontId="4" fillId="34" borderId="0" xfId="4" applyFont="1" applyFill="1" applyAlignment="1">
      <alignment vertical="center" wrapText="1"/>
    </xf>
    <xf numFmtId="0" fontId="16" fillId="34" borderId="1" xfId="6" applyFont="1" applyFill="1" applyBorder="1" applyAlignment="1"/>
    <xf numFmtId="0" fontId="16" fillId="36" borderId="1" xfId="6" applyFont="1" applyFill="1" applyBorder="1" applyAlignment="1"/>
    <xf numFmtId="0" fontId="12" fillId="36" borderId="1" xfId="4" applyFont="1" applyFill="1" applyBorder="1" applyAlignment="1">
      <alignment horizontal="center"/>
    </xf>
    <xf numFmtId="0" fontId="16" fillId="36" borderId="1" xfId="6" applyFont="1" applyFill="1" applyBorder="1" applyAlignment="1">
      <alignment vertical="center"/>
    </xf>
    <xf numFmtId="0" fontId="18" fillId="0" borderId="0" xfId="4" applyFont="1" applyAlignment="1">
      <alignment vertical="center"/>
    </xf>
    <xf numFmtId="0" fontId="2" fillId="32" borderId="43" xfId="3" applyFont="1" applyFill="1" applyBorder="1" applyAlignment="1">
      <alignment horizontal="center" vertical="center"/>
    </xf>
    <xf numFmtId="0" fontId="2" fillId="32" borderId="43" xfId="3" applyFont="1" applyFill="1" applyBorder="1" applyAlignment="1">
      <alignment vertical="center"/>
    </xf>
    <xf numFmtId="0" fontId="18" fillId="32" borderId="43" xfId="4" applyFont="1" applyFill="1" applyBorder="1"/>
    <xf numFmtId="0" fontId="18" fillId="32" borderId="43" xfId="4" applyFont="1" applyFill="1" applyBorder="1" applyAlignment="1">
      <alignment vertical="center"/>
    </xf>
    <xf numFmtId="4" fontId="18" fillId="32" borderId="43" xfId="1514" applyNumberFormat="1" applyFont="1" applyFill="1" applyBorder="1"/>
    <xf numFmtId="0" fontId="18" fillId="32" borderId="43" xfId="4" applyFont="1" applyFill="1" applyBorder="1" applyAlignment="1">
      <alignment horizontal="center"/>
    </xf>
    <xf numFmtId="3" fontId="18" fillId="35" borderId="42" xfId="0" applyNumberFormat="1" applyFont="1" applyFill="1" applyBorder="1"/>
    <xf numFmtId="3" fontId="18" fillId="35" borderId="38" xfId="0" applyNumberFormat="1" applyFont="1" applyFill="1" applyBorder="1"/>
    <xf numFmtId="0" fontId="74" fillId="34" borderId="1" xfId="3" applyFont="1" applyFill="1" applyBorder="1" applyAlignment="1">
      <alignment horizontal="left" vertical="center"/>
    </xf>
    <xf numFmtId="0" fontId="75" fillId="34" borderId="1" xfId="3" applyFont="1" applyFill="1" applyBorder="1" applyAlignment="1">
      <alignment horizontal="center" vertical="center" wrapText="1"/>
    </xf>
    <xf numFmtId="0" fontId="76" fillId="34" borderId="1" xfId="3" applyFont="1" applyFill="1" applyBorder="1" applyAlignment="1">
      <alignment horizontal="center" vertical="center" wrapText="1"/>
    </xf>
    <xf numFmtId="166" fontId="77" fillId="35" borderId="1" xfId="1" applyNumberFormat="1" applyFont="1" applyFill="1" applyBorder="1" applyAlignment="1" applyProtection="1">
      <alignment horizontal="center" vertical="center" wrapText="1"/>
    </xf>
    <xf numFmtId="166" fontId="18" fillId="35" borderId="1" xfId="1" applyNumberFormat="1" applyFont="1" applyFill="1" applyBorder="1" applyAlignment="1">
      <alignment horizontal="right" wrapText="1"/>
    </xf>
    <xf numFmtId="174" fontId="73" fillId="35" borderId="1" xfId="1" applyNumberFormat="1" applyFont="1" applyFill="1" applyBorder="1"/>
    <xf numFmtId="166" fontId="73" fillId="35" borderId="1" xfId="6" applyNumberFormat="1" applyFont="1" applyFill="1" applyBorder="1" applyAlignment="1">
      <alignment horizontal="left" vertical="center" wrapText="1"/>
    </xf>
    <xf numFmtId="166" fontId="73" fillId="35" borderId="1" xfId="6" applyNumberFormat="1" applyFont="1" applyFill="1" applyBorder="1" applyAlignment="1">
      <alignment horizontal="right" vertical="center" wrapText="1"/>
    </xf>
    <xf numFmtId="0" fontId="78" fillId="0" borderId="0" xfId="0" applyFont="1"/>
    <xf numFmtId="0" fontId="78" fillId="0" borderId="0" xfId="0" applyFont="1" applyAlignment="1">
      <alignment vertical="center"/>
    </xf>
    <xf numFmtId="0" fontId="3" fillId="33" borderId="1" xfId="3" applyFont="1" applyFill="1" applyBorder="1" applyAlignment="1">
      <alignment horizontal="left" vertical="center"/>
    </xf>
    <xf numFmtId="0" fontId="3" fillId="33" borderId="1" xfId="3" applyFont="1" applyFill="1" applyBorder="1" applyAlignment="1"/>
    <xf numFmtId="0" fontId="58" fillId="33" borderId="1" xfId="5" applyNumberFormat="1" applyFont="1" applyFill="1" applyBorder="1" applyAlignment="1">
      <alignment horizontal="center" vertical="center"/>
    </xf>
    <xf numFmtId="0" fontId="64" fillId="33" borderId="1" xfId="5" applyNumberFormat="1" applyFont="1" applyFill="1" applyBorder="1" applyAlignment="1">
      <alignment horizontal="center" vertical="center"/>
    </xf>
    <xf numFmtId="0" fontId="16" fillId="33" borderId="1" xfId="3" applyFont="1" applyFill="1" applyBorder="1" applyAlignment="1">
      <alignment horizontal="center" vertical="center" wrapText="1"/>
    </xf>
    <xf numFmtId="173" fontId="6" fillId="35" borderId="1" xfId="2" applyNumberFormat="1" applyFont="1" applyFill="1" applyBorder="1" applyAlignment="1">
      <alignment horizontal="center"/>
    </xf>
    <xf numFmtId="173" fontId="6" fillId="35" borderId="1" xfId="2" applyNumberFormat="1" applyFont="1" applyFill="1" applyBorder="1"/>
    <xf numFmtId="173" fontId="15" fillId="35" borderId="1" xfId="2" applyNumberFormat="1" applyFont="1" applyFill="1" applyBorder="1" applyAlignment="1">
      <alignment horizontal="center"/>
    </xf>
    <xf numFmtId="173" fontId="15" fillId="35" borderId="1" xfId="2" applyNumberFormat="1" applyFont="1" applyFill="1" applyBorder="1"/>
    <xf numFmtId="173" fontId="2" fillId="35" borderId="1" xfId="2" applyNumberFormat="1" applyFont="1" applyFill="1" applyBorder="1" applyAlignment="1">
      <alignment horizontal="center"/>
    </xf>
    <xf numFmtId="173" fontId="2" fillId="35" borderId="1" xfId="2" applyNumberFormat="1" applyFont="1" applyFill="1" applyBorder="1"/>
    <xf numFmtId="166" fontId="11" fillId="0" borderId="0" xfId="3" applyNumberFormat="1" applyFont="1" applyAlignment="1">
      <alignment horizontal="center" vertical="center" wrapText="1"/>
    </xf>
    <xf numFmtId="167" fontId="15" fillId="35" borderId="1" xfId="0" applyNumberFormat="1" applyFont="1" applyFill="1" applyBorder="1" applyAlignment="1">
      <alignment horizontal="right"/>
    </xf>
    <xf numFmtId="0" fontId="18" fillId="35" borderId="1" xfId="0" applyFont="1" applyFill="1" applyBorder="1"/>
    <xf numFmtId="3" fontId="18" fillId="35" borderId="1" xfId="0" applyNumberFormat="1" applyFont="1" applyFill="1" applyBorder="1"/>
    <xf numFmtId="3" fontId="6" fillId="35" borderId="1" xfId="0" applyNumberFormat="1" applyFont="1" applyFill="1" applyBorder="1"/>
    <xf numFmtId="3" fontId="16" fillId="35" borderId="1" xfId="0" applyNumberFormat="1" applyFont="1" applyFill="1" applyBorder="1"/>
    <xf numFmtId="3" fontId="73" fillId="35" borderId="1" xfId="0" applyNumberFormat="1" applyFont="1" applyFill="1" applyBorder="1"/>
    <xf numFmtId="174" fontId="67" fillId="35" borderId="1" xfId="4" applyNumberFormat="1" applyFont="1" applyFill="1" applyBorder="1" applyAlignment="1">
      <alignment horizontal="right" vertical="center" wrapText="1"/>
    </xf>
    <xf numFmtId="174" fontId="18" fillId="35" borderId="1" xfId="4" applyNumberFormat="1" applyFont="1" applyFill="1" applyBorder="1" applyAlignment="1">
      <alignment horizontal="right"/>
    </xf>
    <xf numFmtId="174" fontId="15" fillId="35" borderId="1" xfId="0" applyNumberFormat="1" applyFont="1" applyFill="1" applyBorder="1" applyAlignment="1">
      <alignment horizontal="right"/>
    </xf>
    <xf numFmtId="174" fontId="16" fillId="35" borderId="1" xfId="1" applyNumberFormat="1" applyFont="1" applyFill="1" applyBorder="1"/>
    <xf numFmtId="1" fontId="16" fillId="35" borderId="1" xfId="0" applyNumberFormat="1" applyFont="1" applyFill="1" applyBorder="1"/>
    <xf numFmtId="3" fontId="16" fillId="35" borderId="1" xfId="1" applyNumberFormat="1" applyFont="1" applyFill="1" applyBorder="1"/>
    <xf numFmtId="10" fontId="17" fillId="0" borderId="0" xfId="2" applyNumberFormat="1" applyFont="1" applyAlignment="1">
      <alignment horizontal="center" vertical="center" wrapText="1"/>
    </xf>
    <xf numFmtId="174" fontId="16" fillId="35" borderId="1" xfId="1" applyNumberFormat="1" applyFont="1" applyFill="1" applyBorder="1" applyAlignment="1">
      <alignment horizontal="right"/>
    </xf>
    <xf numFmtId="175" fontId="15" fillId="35" borderId="1" xfId="4" applyNumberFormat="1" applyFont="1" applyFill="1" applyBorder="1" applyAlignment="1">
      <alignment horizontal="right"/>
    </xf>
    <xf numFmtId="174" fontId="15" fillId="35" borderId="1" xfId="1" applyNumberFormat="1" applyFont="1" applyFill="1" applyBorder="1" applyAlignment="1">
      <alignment horizontal="right"/>
    </xf>
    <xf numFmtId="174" fontId="18" fillId="35" borderId="1" xfId="0" applyNumberFormat="1" applyFont="1" applyFill="1" applyBorder="1" applyAlignment="1">
      <alignment horizontal="right"/>
    </xf>
    <xf numFmtId="174" fontId="2" fillId="35" borderId="1" xfId="0" applyNumberFormat="1" applyFont="1" applyFill="1" applyBorder="1" applyAlignment="1">
      <alignment horizontal="right"/>
    </xf>
    <xf numFmtId="167" fontId="18" fillId="35" borderId="1" xfId="3" applyNumberFormat="1" applyFont="1" applyFill="1" applyBorder="1" applyAlignment="1">
      <alignment horizontal="right" vertical="center" wrapText="1"/>
    </xf>
    <xf numFmtId="167" fontId="80" fillId="35" borderId="1" xfId="4" applyNumberFormat="1" applyFont="1" applyFill="1" applyBorder="1" applyAlignment="1">
      <alignment horizontal="right"/>
    </xf>
    <xf numFmtId="173" fontId="6" fillId="32" borderId="0" xfId="2" applyNumberFormat="1" applyFont="1" applyFill="1" applyBorder="1" applyAlignment="1">
      <alignment horizontal="center"/>
    </xf>
    <xf numFmtId="0" fontId="72" fillId="32" borderId="0" xfId="3" applyFont="1" applyFill="1" applyBorder="1" applyAlignment="1"/>
    <xf numFmtId="173" fontId="6" fillId="32" borderId="0" xfId="2" applyNumberFormat="1" applyFont="1" applyFill="1" applyBorder="1"/>
    <xf numFmtId="167" fontId="18" fillId="0" borderId="0" xfId="4" applyNumberFormat="1" applyFont="1" applyFill="1" applyAlignment="1">
      <alignment horizontal="right"/>
    </xf>
    <xf numFmtId="167" fontId="2" fillId="0" borderId="0" xfId="4" applyNumberFormat="1" applyFont="1" applyFill="1" applyAlignment="1">
      <alignment horizontal="right"/>
    </xf>
    <xf numFmtId="167" fontId="80" fillId="0" borderId="0" xfId="4" applyNumberFormat="1" applyFont="1" applyFill="1" applyAlignment="1">
      <alignment horizontal="right"/>
    </xf>
    <xf numFmtId="0" fontId="12" fillId="0" borderId="0" xfId="0" applyFont="1"/>
    <xf numFmtId="0" fontId="45" fillId="0" borderId="0" xfId="3" applyFont="1" applyFill="1" applyBorder="1" applyAlignment="1">
      <alignment vertical="center"/>
    </xf>
    <xf numFmtId="0" fontId="23" fillId="0" borderId="0" xfId="0" applyFont="1"/>
    <xf numFmtId="0" fontId="82" fillId="34" borderId="1" xfId="6" applyFont="1" applyFill="1" applyBorder="1" applyAlignment="1">
      <alignment horizontal="left"/>
    </xf>
    <xf numFmtId="167" fontId="83" fillId="35" borderId="1" xfId="4" applyNumberFormat="1" applyFont="1" applyFill="1" applyBorder="1" applyAlignment="1">
      <alignment horizontal="right"/>
    </xf>
    <xf numFmtId="174" fontId="83" fillId="35" borderId="1" xfId="1" applyNumberFormat="1" applyFont="1" applyFill="1" applyBorder="1" applyAlignment="1">
      <alignment horizontal="right"/>
    </xf>
    <xf numFmtId="167" fontId="18" fillId="35" borderId="1" xfId="1" applyNumberFormat="1" applyFont="1" applyFill="1" applyBorder="1" applyAlignment="1">
      <alignment horizontal="right"/>
    </xf>
    <xf numFmtId="176" fontId="2" fillId="35" borderId="1" xfId="4" applyNumberFormat="1" applyFont="1" applyFill="1" applyBorder="1" applyAlignment="1">
      <alignment horizontal="right"/>
    </xf>
    <xf numFmtId="3" fontId="16" fillId="35" borderId="39" xfId="0" applyNumberFormat="1" applyFont="1" applyFill="1" applyBorder="1" applyAlignment="1">
      <alignment horizontal="center" vertical="center"/>
    </xf>
    <xf numFmtId="3" fontId="16" fillId="35" borderId="42" xfId="0" applyNumberFormat="1" applyFont="1" applyFill="1" applyBorder="1" applyAlignment="1">
      <alignment horizontal="center" vertical="center"/>
    </xf>
    <xf numFmtId="0" fontId="18" fillId="36" borderId="38" xfId="0" applyNumberFormat="1" applyFont="1" applyFill="1" applyBorder="1" applyAlignment="1">
      <alignment horizontal="left" wrapText="1"/>
    </xf>
    <xf numFmtId="0" fontId="18" fillId="36" borderId="42" xfId="0" applyNumberFormat="1" applyFont="1" applyFill="1" applyBorder="1" applyAlignment="1">
      <alignment horizontal="left" wrapText="1"/>
    </xf>
    <xf numFmtId="0" fontId="18" fillId="36" borderId="38" xfId="0" applyNumberFormat="1" applyFont="1" applyFill="1" applyBorder="1" applyAlignment="1">
      <alignment horizontal="left"/>
    </xf>
    <xf numFmtId="0" fontId="18" fillId="36" borderId="42" xfId="0" applyNumberFormat="1" applyFont="1" applyFill="1" applyBorder="1" applyAlignment="1">
      <alignment horizontal="left"/>
    </xf>
    <xf numFmtId="0" fontId="18" fillId="36" borderId="38" xfId="0" applyNumberFormat="1" applyFont="1" applyFill="1" applyBorder="1" applyAlignment="1">
      <alignment horizontal="left" vertical="center"/>
    </xf>
    <xf numFmtId="0" fontId="18" fillId="36" borderId="42" xfId="0" applyNumberFormat="1" applyFont="1" applyFill="1" applyBorder="1" applyAlignment="1">
      <alignment horizontal="left" vertical="center"/>
    </xf>
    <xf numFmtId="0" fontId="17" fillId="34" borderId="38" xfId="6" applyFont="1" applyFill="1" applyBorder="1" applyAlignment="1">
      <alignment horizontal="left"/>
    </xf>
    <xf numFmtId="0" fontId="17" fillId="34" borderId="42" xfId="6" applyFont="1" applyFill="1" applyBorder="1" applyAlignment="1">
      <alignment horizontal="left"/>
    </xf>
    <xf numFmtId="0" fontId="16" fillId="36" borderId="38" xfId="6" applyFont="1" applyFill="1" applyBorder="1" applyAlignment="1">
      <alignment horizontal="left" vertical="center" wrapText="1"/>
    </xf>
    <xf numFmtId="0" fontId="16" fillId="36" borderId="39" xfId="6" applyFont="1" applyFill="1" applyBorder="1" applyAlignment="1">
      <alignment horizontal="left" vertical="center" wrapText="1"/>
    </xf>
    <xf numFmtId="174" fontId="16" fillId="35" borderId="38" xfId="1" applyNumberFormat="1" applyFont="1" applyFill="1" applyBorder="1" applyAlignment="1">
      <alignment horizontal="center"/>
    </xf>
    <xf numFmtId="174" fontId="16" fillId="35" borderId="39" xfId="1" applyNumberFormat="1" applyFont="1" applyFill="1" applyBorder="1" applyAlignment="1">
      <alignment horizontal="center"/>
    </xf>
    <xf numFmtId="174" fontId="16" fillId="35" borderId="42" xfId="1" applyNumberFormat="1" applyFont="1" applyFill="1" applyBorder="1" applyAlignment="1">
      <alignment horizontal="center"/>
    </xf>
  </cellXfs>
  <cellStyles count="1564">
    <cellStyle name="???????????" xfId="1561" xr:uid="{00000000-0005-0000-0000-000000000000}"/>
    <cellStyle name="???????_2++" xfId="1562" xr:uid="{00000000-0005-0000-0000-000001000000}"/>
    <cellStyle name="20 % - Akzent1" xfId="1531" xr:uid="{00000000-0005-0000-0000-000002000000}"/>
    <cellStyle name="20 % - Akzent2" xfId="1532" xr:uid="{00000000-0005-0000-0000-000003000000}"/>
    <cellStyle name="20 % - Akzent3" xfId="1533" xr:uid="{00000000-0005-0000-0000-000004000000}"/>
    <cellStyle name="20 % - Akzent4" xfId="1534" xr:uid="{00000000-0005-0000-0000-000005000000}"/>
    <cellStyle name="20 % - Akzent5" xfId="1535" xr:uid="{00000000-0005-0000-0000-000006000000}"/>
    <cellStyle name="20 % - Akzent6" xfId="1536" xr:uid="{00000000-0005-0000-0000-000007000000}"/>
    <cellStyle name="20 % - Accent1 10" xfId="8" xr:uid="{00000000-0005-0000-0000-000008000000}"/>
    <cellStyle name="20 % - Accent1 11" xfId="9" xr:uid="{00000000-0005-0000-0000-000009000000}"/>
    <cellStyle name="20 % - Accent1 12" xfId="10" xr:uid="{00000000-0005-0000-0000-00000A000000}"/>
    <cellStyle name="20 % - Accent1 13" xfId="11" xr:uid="{00000000-0005-0000-0000-00000B000000}"/>
    <cellStyle name="20 % - Accent1 14" xfId="12" xr:uid="{00000000-0005-0000-0000-00000C000000}"/>
    <cellStyle name="20 % - Accent1 15" xfId="13" xr:uid="{00000000-0005-0000-0000-00000D000000}"/>
    <cellStyle name="20 % - Accent1 16" xfId="14" xr:uid="{00000000-0005-0000-0000-00000E000000}"/>
    <cellStyle name="20 % - Accent1 17" xfId="15" xr:uid="{00000000-0005-0000-0000-00000F000000}"/>
    <cellStyle name="20 % - Accent1 18" xfId="16" xr:uid="{00000000-0005-0000-0000-000010000000}"/>
    <cellStyle name="20 % - Accent1 19" xfId="17" xr:uid="{00000000-0005-0000-0000-000011000000}"/>
    <cellStyle name="20 % - Accent1 2" xfId="18" xr:uid="{00000000-0005-0000-0000-000012000000}"/>
    <cellStyle name="20 % - Accent1 20" xfId="19" xr:uid="{00000000-0005-0000-0000-000013000000}"/>
    <cellStyle name="20 % - Accent1 21" xfId="20" xr:uid="{00000000-0005-0000-0000-000014000000}"/>
    <cellStyle name="20 % - Accent1 22" xfId="21" xr:uid="{00000000-0005-0000-0000-000015000000}"/>
    <cellStyle name="20 % - Accent1 23" xfId="22" xr:uid="{00000000-0005-0000-0000-000016000000}"/>
    <cellStyle name="20 % - Accent1 24" xfId="23" xr:uid="{00000000-0005-0000-0000-000017000000}"/>
    <cellStyle name="20 % - Accent1 25" xfId="24" xr:uid="{00000000-0005-0000-0000-000018000000}"/>
    <cellStyle name="20 % - Accent1 26" xfId="25" xr:uid="{00000000-0005-0000-0000-000019000000}"/>
    <cellStyle name="20 % - Accent1 3" xfId="26" xr:uid="{00000000-0005-0000-0000-00001A000000}"/>
    <cellStyle name="20 % - Accent1 4" xfId="27" xr:uid="{00000000-0005-0000-0000-00001B000000}"/>
    <cellStyle name="20 % - Accent1 5" xfId="28" xr:uid="{00000000-0005-0000-0000-00001C000000}"/>
    <cellStyle name="20 % - Accent1 6" xfId="29" xr:uid="{00000000-0005-0000-0000-00001D000000}"/>
    <cellStyle name="20 % - Accent1 7" xfId="30" xr:uid="{00000000-0005-0000-0000-00001E000000}"/>
    <cellStyle name="20 % - Accent1 8" xfId="31" xr:uid="{00000000-0005-0000-0000-00001F000000}"/>
    <cellStyle name="20 % - Accent1 9" xfId="32" xr:uid="{00000000-0005-0000-0000-000020000000}"/>
    <cellStyle name="20 % - Accent2 10" xfId="33" xr:uid="{00000000-0005-0000-0000-000021000000}"/>
    <cellStyle name="20 % - Accent2 11" xfId="34" xr:uid="{00000000-0005-0000-0000-000022000000}"/>
    <cellStyle name="20 % - Accent2 12" xfId="35" xr:uid="{00000000-0005-0000-0000-000023000000}"/>
    <cellStyle name="20 % - Accent2 13" xfId="36" xr:uid="{00000000-0005-0000-0000-000024000000}"/>
    <cellStyle name="20 % - Accent2 14" xfId="37" xr:uid="{00000000-0005-0000-0000-000025000000}"/>
    <cellStyle name="20 % - Accent2 15" xfId="38" xr:uid="{00000000-0005-0000-0000-000026000000}"/>
    <cellStyle name="20 % - Accent2 16" xfId="39" xr:uid="{00000000-0005-0000-0000-000027000000}"/>
    <cellStyle name="20 % - Accent2 17" xfId="40" xr:uid="{00000000-0005-0000-0000-000028000000}"/>
    <cellStyle name="20 % - Accent2 18" xfId="41" xr:uid="{00000000-0005-0000-0000-000029000000}"/>
    <cellStyle name="20 % - Accent2 19" xfId="42" xr:uid="{00000000-0005-0000-0000-00002A000000}"/>
    <cellStyle name="20 % - Accent2 2" xfId="43" xr:uid="{00000000-0005-0000-0000-00002B000000}"/>
    <cellStyle name="20 % - Accent2 20" xfId="44" xr:uid="{00000000-0005-0000-0000-00002C000000}"/>
    <cellStyle name="20 % - Accent2 21" xfId="45" xr:uid="{00000000-0005-0000-0000-00002D000000}"/>
    <cellStyle name="20 % - Accent2 22" xfId="46" xr:uid="{00000000-0005-0000-0000-00002E000000}"/>
    <cellStyle name="20 % - Accent2 23" xfId="47" xr:uid="{00000000-0005-0000-0000-00002F000000}"/>
    <cellStyle name="20 % - Accent2 24" xfId="48" xr:uid="{00000000-0005-0000-0000-000030000000}"/>
    <cellStyle name="20 % - Accent2 25" xfId="49" xr:uid="{00000000-0005-0000-0000-000031000000}"/>
    <cellStyle name="20 % - Accent2 26" xfId="50" xr:uid="{00000000-0005-0000-0000-000032000000}"/>
    <cellStyle name="20 % - Accent2 3" xfId="51" xr:uid="{00000000-0005-0000-0000-000033000000}"/>
    <cellStyle name="20 % - Accent2 4" xfId="52" xr:uid="{00000000-0005-0000-0000-000034000000}"/>
    <cellStyle name="20 % - Accent2 5" xfId="53" xr:uid="{00000000-0005-0000-0000-000035000000}"/>
    <cellStyle name="20 % - Accent2 6" xfId="54" xr:uid="{00000000-0005-0000-0000-000036000000}"/>
    <cellStyle name="20 % - Accent2 7" xfId="55" xr:uid="{00000000-0005-0000-0000-000037000000}"/>
    <cellStyle name="20 % - Accent2 8" xfId="56" xr:uid="{00000000-0005-0000-0000-000038000000}"/>
    <cellStyle name="20 % - Accent2 9" xfId="57" xr:uid="{00000000-0005-0000-0000-000039000000}"/>
    <cellStyle name="20 % - Accent3 10" xfId="58" xr:uid="{00000000-0005-0000-0000-00003A000000}"/>
    <cellStyle name="20 % - Accent3 11" xfId="59" xr:uid="{00000000-0005-0000-0000-00003B000000}"/>
    <cellStyle name="20 % - Accent3 12" xfId="60" xr:uid="{00000000-0005-0000-0000-00003C000000}"/>
    <cellStyle name="20 % - Accent3 13" xfId="61" xr:uid="{00000000-0005-0000-0000-00003D000000}"/>
    <cellStyle name="20 % - Accent3 14" xfId="62" xr:uid="{00000000-0005-0000-0000-00003E000000}"/>
    <cellStyle name="20 % - Accent3 15" xfId="63" xr:uid="{00000000-0005-0000-0000-00003F000000}"/>
    <cellStyle name="20 % - Accent3 16" xfId="64" xr:uid="{00000000-0005-0000-0000-000040000000}"/>
    <cellStyle name="20 % - Accent3 17" xfId="65" xr:uid="{00000000-0005-0000-0000-000041000000}"/>
    <cellStyle name="20 % - Accent3 18" xfId="66" xr:uid="{00000000-0005-0000-0000-000042000000}"/>
    <cellStyle name="20 % - Accent3 19" xfId="67" xr:uid="{00000000-0005-0000-0000-000043000000}"/>
    <cellStyle name="20 % - Accent3 2" xfId="68" xr:uid="{00000000-0005-0000-0000-000044000000}"/>
    <cellStyle name="20 % - Accent3 20" xfId="69" xr:uid="{00000000-0005-0000-0000-000045000000}"/>
    <cellStyle name="20 % - Accent3 21" xfId="70" xr:uid="{00000000-0005-0000-0000-000046000000}"/>
    <cellStyle name="20 % - Accent3 22" xfId="71" xr:uid="{00000000-0005-0000-0000-000047000000}"/>
    <cellStyle name="20 % - Accent3 23" xfId="72" xr:uid="{00000000-0005-0000-0000-000048000000}"/>
    <cellStyle name="20 % - Accent3 24" xfId="73" xr:uid="{00000000-0005-0000-0000-000049000000}"/>
    <cellStyle name="20 % - Accent3 25" xfId="74" xr:uid="{00000000-0005-0000-0000-00004A000000}"/>
    <cellStyle name="20 % - Accent3 26" xfId="75" xr:uid="{00000000-0005-0000-0000-00004B000000}"/>
    <cellStyle name="20 % - Accent3 3" xfId="76" xr:uid="{00000000-0005-0000-0000-00004C000000}"/>
    <cellStyle name="20 % - Accent3 4" xfId="77" xr:uid="{00000000-0005-0000-0000-00004D000000}"/>
    <cellStyle name="20 % - Accent3 5" xfId="78" xr:uid="{00000000-0005-0000-0000-00004E000000}"/>
    <cellStyle name="20 % - Accent3 6" xfId="79" xr:uid="{00000000-0005-0000-0000-00004F000000}"/>
    <cellStyle name="20 % - Accent3 7" xfId="80" xr:uid="{00000000-0005-0000-0000-000050000000}"/>
    <cellStyle name="20 % - Accent3 8" xfId="81" xr:uid="{00000000-0005-0000-0000-000051000000}"/>
    <cellStyle name="20 % - Accent3 9" xfId="82" xr:uid="{00000000-0005-0000-0000-000052000000}"/>
    <cellStyle name="20 % - Accent4 10" xfId="83" xr:uid="{00000000-0005-0000-0000-000053000000}"/>
    <cellStyle name="20 % - Accent4 11" xfId="84" xr:uid="{00000000-0005-0000-0000-000054000000}"/>
    <cellStyle name="20 % - Accent4 12" xfId="85" xr:uid="{00000000-0005-0000-0000-000055000000}"/>
    <cellStyle name="20 % - Accent4 13" xfId="86" xr:uid="{00000000-0005-0000-0000-000056000000}"/>
    <cellStyle name="20 % - Accent4 14" xfId="87" xr:uid="{00000000-0005-0000-0000-000057000000}"/>
    <cellStyle name="20 % - Accent4 15" xfId="88" xr:uid="{00000000-0005-0000-0000-000058000000}"/>
    <cellStyle name="20 % - Accent4 16" xfId="89" xr:uid="{00000000-0005-0000-0000-000059000000}"/>
    <cellStyle name="20 % - Accent4 17" xfId="90" xr:uid="{00000000-0005-0000-0000-00005A000000}"/>
    <cellStyle name="20 % - Accent4 18" xfId="91" xr:uid="{00000000-0005-0000-0000-00005B000000}"/>
    <cellStyle name="20 % - Accent4 19" xfId="92" xr:uid="{00000000-0005-0000-0000-00005C000000}"/>
    <cellStyle name="20 % - Accent4 2" xfId="93" xr:uid="{00000000-0005-0000-0000-00005D000000}"/>
    <cellStyle name="20 % - Accent4 20" xfId="94" xr:uid="{00000000-0005-0000-0000-00005E000000}"/>
    <cellStyle name="20 % - Accent4 21" xfId="95" xr:uid="{00000000-0005-0000-0000-00005F000000}"/>
    <cellStyle name="20 % - Accent4 22" xfId="96" xr:uid="{00000000-0005-0000-0000-000060000000}"/>
    <cellStyle name="20 % - Accent4 23" xfId="97" xr:uid="{00000000-0005-0000-0000-000061000000}"/>
    <cellStyle name="20 % - Accent4 24" xfId="98" xr:uid="{00000000-0005-0000-0000-000062000000}"/>
    <cellStyle name="20 % - Accent4 25" xfId="99" xr:uid="{00000000-0005-0000-0000-000063000000}"/>
    <cellStyle name="20 % - Accent4 26" xfId="100" xr:uid="{00000000-0005-0000-0000-000064000000}"/>
    <cellStyle name="20 % - Accent4 3" xfId="101" xr:uid="{00000000-0005-0000-0000-000065000000}"/>
    <cellStyle name="20 % - Accent4 4" xfId="102" xr:uid="{00000000-0005-0000-0000-000066000000}"/>
    <cellStyle name="20 % - Accent4 5" xfId="103" xr:uid="{00000000-0005-0000-0000-000067000000}"/>
    <cellStyle name="20 % - Accent4 6" xfId="104" xr:uid="{00000000-0005-0000-0000-000068000000}"/>
    <cellStyle name="20 % - Accent4 7" xfId="105" xr:uid="{00000000-0005-0000-0000-000069000000}"/>
    <cellStyle name="20 % - Accent4 8" xfId="106" xr:uid="{00000000-0005-0000-0000-00006A000000}"/>
    <cellStyle name="20 % - Accent4 9" xfId="107" xr:uid="{00000000-0005-0000-0000-00006B000000}"/>
    <cellStyle name="20 % - Accent5 10" xfId="108" xr:uid="{00000000-0005-0000-0000-00006C000000}"/>
    <cellStyle name="20 % - Accent5 11" xfId="109" xr:uid="{00000000-0005-0000-0000-00006D000000}"/>
    <cellStyle name="20 % - Accent5 12" xfId="110" xr:uid="{00000000-0005-0000-0000-00006E000000}"/>
    <cellStyle name="20 % - Accent5 13" xfId="111" xr:uid="{00000000-0005-0000-0000-00006F000000}"/>
    <cellStyle name="20 % - Accent5 14" xfId="112" xr:uid="{00000000-0005-0000-0000-000070000000}"/>
    <cellStyle name="20 % - Accent5 15" xfId="113" xr:uid="{00000000-0005-0000-0000-000071000000}"/>
    <cellStyle name="20 % - Accent5 16" xfId="114" xr:uid="{00000000-0005-0000-0000-000072000000}"/>
    <cellStyle name="20 % - Accent5 17" xfId="115" xr:uid="{00000000-0005-0000-0000-000073000000}"/>
    <cellStyle name="20 % - Accent5 18" xfId="116" xr:uid="{00000000-0005-0000-0000-000074000000}"/>
    <cellStyle name="20 % - Accent5 19" xfId="117" xr:uid="{00000000-0005-0000-0000-000075000000}"/>
    <cellStyle name="20 % - Accent5 2" xfId="118" xr:uid="{00000000-0005-0000-0000-000076000000}"/>
    <cellStyle name="20 % - Accent5 20" xfId="119" xr:uid="{00000000-0005-0000-0000-000077000000}"/>
    <cellStyle name="20 % - Accent5 21" xfId="120" xr:uid="{00000000-0005-0000-0000-000078000000}"/>
    <cellStyle name="20 % - Accent5 22" xfId="121" xr:uid="{00000000-0005-0000-0000-000079000000}"/>
    <cellStyle name="20 % - Accent5 23" xfId="122" xr:uid="{00000000-0005-0000-0000-00007A000000}"/>
    <cellStyle name="20 % - Accent5 24" xfId="123" xr:uid="{00000000-0005-0000-0000-00007B000000}"/>
    <cellStyle name="20 % - Accent5 25" xfId="124" xr:uid="{00000000-0005-0000-0000-00007C000000}"/>
    <cellStyle name="20 % - Accent5 26" xfId="125" xr:uid="{00000000-0005-0000-0000-00007D000000}"/>
    <cellStyle name="20 % - Accent5 3" xfId="126" xr:uid="{00000000-0005-0000-0000-00007E000000}"/>
    <cellStyle name="20 % - Accent5 4" xfId="127" xr:uid="{00000000-0005-0000-0000-00007F000000}"/>
    <cellStyle name="20 % - Accent5 5" xfId="128" xr:uid="{00000000-0005-0000-0000-000080000000}"/>
    <cellStyle name="20 % - Accent5 6" xfId="129" xr:uid="{00000000-0005-0000-0000-000081000000}"/>
    <cellStyle name="20 % - Accent5 7" xfId="130" xr:uid="{00000000-0005-0000-0000-000082000000}"/>
    <cellStyle name="20 % - Accent5 8" xfId="131" xr:uid="{00000000-0005-0000-0000-000083000000}"/>
    <cellStyle name="20 % - Accent5 9" xfId="132" xr:uid="{00000000-0005-0000-0000-000084000000}"/>
    <cellStyle name="20 % - Accent6 10" xfId="133" xr:uid="{00000000-0005-0000-0000-000085000000}"/>
    <cellStyle name="20 % - Accent6 11" xfId="134" xr:uid="{00000000-0005-0000-0000-000086000000}"/>
    <cellStyle name="20 % - Accent6 12" xfId="135" xr:uid="{00000000-0005-0000-0000-000087000000}"/>
    <cellStyle name="20 % - Accent6 13" xfId="136" xr:uid="{00000000-0005-0000-0000-000088000000}"/>
    <cellStyle name="20 % - Accent6 14" xfId="137" xr:uid="{00000000-0005-0000-0000-000089000000}"/>
    <cellStyle name="20 % - Accent6 15" xfId="138" xr:uid="{00000000-0005-0000-0000-00008A000000}"/>
    <cellStyle name="20 % - Accent6 16" xfId="139" xr:uid="{00000000-0005-0000-0000-00008B000000}"/>
    <cellStyle name="20 % - Accent6 17" xfId="140" xr:uid="{00000000-0005-0000-0000-00008C000000}"/>
    <cellStyle name="20 % - Accent6 18" xfId="141" xr:uid="{00000000-0005-0000-0000-00008D000000}"/>
    <cellStyle name="20 % - Accent6 19" xfId="142" xr:uid="{00000000-0005-0000-0000-00008E000000}"/>
    <cellStyle name="20 % - Accent6 2" xfId="143" xr:uid="{00000000-0005-0000-0000-00008F000000}"/>
    <cellStyle name="20 % - Accent6 20" xfId="144" xr:uid="{00000000-0005-0000-0000-000090000000}"/>
    <cellStyle name="20 % - Accent6 21" xfId="145" xr:uid="{00000000-0005-0000-0000-000091000000}"/>
    <cellStyle name="20 % - Accent6 22" xfId="146" xr:uid="{00000000-0005-0000-0000-000092000000}"/>
    <cellStyle name="20 % - Accent6 23" xfId="147" xr:uid="{00000000-0005-0000-0000-000093000000}"/>
    <cellStyle name="20 % - Accent6 24" xfId="148" xr:uid="{00000000-0005-0000-0000-000094000000}"/>
    <cellStyle name="20 % - Accent6 25" xfId="149" xr:uid="{00000000-0005-0000-0000-000095000000}"/>
    <cellStyle name="20 % - Accent6 26" xfId="150" xr:uid="{00000000-0005-0000-0000-000096000000}"/>
    <cellStyle name="20 % - Accent6 3" xfId="151" xr:uid="{00000000-0005-0000-0000-000097000000}"/>
    <cellStyle name="20 % - Accent6 4" xfId="152" xr:uid="{00000000-0005-0000-0000-000098000000}"/>
    <cellStyle name="20 % - Accent6 5" xfId="153" xr:uid="{00000000-0005-0000-0000-000099000000}"/>
    <cellStyle name="20 % - Accent6 6" xfId="154" xr:uid="{00000000-0005-0000-0000-00009A000000}"/>
    <cellStyle name="20 % - Accent6 7" xfId="155" xr:uid="{00000000-0005-0000-0000-00009B000000}"/>
    <cellStyle name="20 % - Accent6 8" xfId="156" xr:uid="{00000000-0005-0000-0000-00009C000000}"/>
    <cellStyle name="20 % - Accent6 9" xfId="157" xr:uid="{00000000-0005-0000-0000-00009D000000}"/>
    <cellStyle name="20% - Accent1 2" xfId="158" xr:uid="{00000000-0005-0000-0000-00009E000000}"/>
    <cellStyle name="20% - Accent1 3" xfId="159" xr:uid="{00000000-0005-0000-0000-00009F000000}"/>
    <cellStyle name="20% - Accent2 2" xfId="160" xr:uid="{00000000-0005-0000-0000-0000A0000000}"/>
    <cellStyle name="20% - Accent2 3" xfId="161" xr:uid="{00000000-0005-0000-0000-0000A1000000}"/>
    <cellStyle name="20% - Accent3 2" xfId="162" xr:uid="{00000000-0005-0000-0000-0000A2000000}"/>
    <cellStyle name="20% - Accent3 3" xfId="163" xr:uid="{00000000-0005-0000-0000-0000A3000000}"/>
    <cellStyle name="20% - Accent4 2" xfId="164" xr:uid="{00000000-0005-0000-0000-0000A4000000}"/>
    <cellStyle name="20% - Accent4 3" xfId="165" xr:uid="{00000000-0005-0000-0000-0000A5000000}"/>
    <cellStyle name="20% - Accent5 2" xfId="166" xr:uid="{00000000-0005-0000-0000-0000A6000000}"/>
    <cellStyle name="20% - Accent5 3" xfId="167" xr:uid="{00000000-0005-0000-0000-0000A7000000}"/>
    <cellStyle name="20% - Accent6 2" xfId="168" xr:uid="{00000000-0005-0000-0000-0000A8000000}"/>
    <cellStyle name="20% - Accent6 3" xfId="169" xr:uid="{00000000-0005-0000-0000-0000A9000000}"/>
    <cellStyle name="20% - Akzent1" xfId="170" xr:uid="{00000000-0005-0000-0000-0000AA000000}"/>
    <cellStyle name="20% - Akzent2" xfId="171" xr:uid="{00000000-0005-0000-0000-0000AB000000}"/>
    <cellStyle name="20% - Akzent3" xfId="172" xr:uid="{00000000-0005-0000-0000-0000AC000000}"/>
    <cellStyle name="20% - Akzent4" xfId="173" xr:uid="{00000000-0005-0000-0000-0000AD000000}"/>
    <cellStyle name="20% - Akzent5" xfId="174" xr:uid="{00000000-0005-0000-0000-0000AE000000}"/>
    <cellStyle name="20% - Akzent6" xfId="175" xr:uid="{00000000-0005-0000-0000-0000AF000000}"/>
    <cellStyle name="2x indented GHG Textfiels" xfId="176" xr:uid="{00000000-0005-0000-0000-0000B0000000}"/>
    <cellStyle name="2x indented GHG Textfiels 2" xfId="177" xr:uid="{00000000-0005-0000-0000-0000B1000000}"/>
    <cellStyle name="2x indented GHG Textfiels 2 2" xfId="1537" xr:uid="{00000000-0005-0000-0000-0000B2000000}"/>
    <cellStyle name="40 % - Akzent1" xfId="1538" xr:uid="{00000000-0005-0000-0000-0000B3000000}"/>
    <cellStyle name="40 % - Akzent2" xfId="1539" xr:uid="{00000000-0005-0000-0000-0000B4000000}"/>
    <cellStyle name="40 % - Akzent3" xfId="1540" xr:uid="{00000000-0005-0000-0000-0000B5000000}"/>
    <cellStyle name="40 % - Akzent4" xfId="1541" xr:uid="{00000000-0005-0000-0000-0000B6000000}"/>
    <cellStyle name="40 % - Akzent5" xfId="1542" xr:uid="{00000000-0005-0000-0000-0000B7000000}"/>
    <cellStyle name="40 % - Akzent6" xfId="1543" xr:uid="{00000000-0005-0000-0000-0000B8000000}"/>
    <cellStyle name="40 % - Accent1 10" xfId="178" xr:uid="{00000000-0005-0000-0000-0000B9000000}"/>
    <cellStyle name="40 % - Accent1 11" xfId="179" xr:uid="{00000000-0005-0000-0000-0000BA000000}"/>
    <cellStyle name="40 % - Accent1 12" xfId="180" xr:uid="{00000000-0005-0000-0000-0000BB000000}"/>
    <cellStyle name="40 % - Accent1 13" xfId="181" xr:uid="{00000000-0005-0000-0000-0000BC000000}"/>
    <cellStyle name="40 % - Accent1 14" xfId="182" xr:uid="{00000000-0005-0000-0000-0000BD000000}"/>
    <cellStyle name="40 % - Accent1 15" xfId="183" xr:uid="{00000000-0005-0000-0000-0000BE000000}"/>
    <cellStyle name="40 % - Accent1 16" xfId="184" xr:uid="{00000000-0005-0000-0000-0000BF000000}"/>
    <cellStyle name="40 % - Accent1 17" xfId="185" xr:uid="{00000000-0005-0000-0000-0000C0000000}"/>
    <cellStyle name="40 % - Accent1 18" xfId="186" xr:uid="{00000000-0005-0000-0000-0000C1000000}"/>
    <cellStyle name="40 % - Accent1 19" xfId="187" xr:uid="{00000000-0005-0000-0000-0000C2000000}"/>
    <cellStyle name="40 % - Accent1 2" xfId="188" xr:uid="{00000000-0005-0000-0000-0000C3000000}"/>
    <cellStyle name="40 % - Accent1 20" xfId="189" xr:uid="{00000000-0005-0000-0000-0000C4000000}"/>
    <cellStyle name="40 % - Accent1 21" xfId="190" xr:uid="{00000000-0005-0000-0000-0000C5000000}"/>
    <cellStyle name="40 % - Accent1 22" xfId="191" xr:uid="{00000000-0005-0000-0000-0000C6000000}"/>
    <cellStyle name="40 % - Accent1 23" xfId="192" xr:uid="{00000000-0005-0000-0000-0000C7000000}"/>
    <cellStyle name="40 % - Accent1 24" xfId="193" xr:uid="{00000000-0005-0000-0000-0000C8000000}"/>
    <cellStyle name="40 % - Accent1 25" xfId="194" xr:uid="{00000000-0005-0000-0000-0000C9000000}"/>
    <cellStyle name="40 % - Accent1 26" xfId="195" xr:uid="{00000000-0005-0000-0000-0000CA000000}"/>
    <cellStyle name="40 % - Accent1 3" xfId="196" xr:uid="{00000000-0005-0000-0000-0000CB000000}"/>
    <cellStyle name="40 % - Accent1 4" xfId="197" xr:uid="{00000000-0005-0000-0000-0000CC000000}"/>
    <cellStyle name="40 % - Accent1 5" xfId="198" xr:uid="{00000000-0005-0000-0000-0000CD000000}"/>
    <cellStyle name="40 % - Accent1 6" xfId="199" xr:uid="{00000000-0005-0000-0000-0000CE000000}"/>
    <cellStyle name="40 % - Accent1 7" xfId="200" xr:uid="{00000000-0005-0000-0000-0000CF000000}"/>
    <cellStyle name="40 % - Accent1 8" xfId="201" xr:uid="{00000000-0005-0000-0000-0000D0000000}"/>
    <cellStyle name="40 % - Accent1 9" xfId="202" xr:uid="{00000000-0005-0000-0000-0000D1000000}"/>
    <cellStyle name="40 % - Accent2 10" xfId="203" xr:uid="{00000000-0005-0000-0000-0000D2000000}"/>
    <cellStyle name="40 % - Accent2 11" xfId="204" xr:uid="{00000000-0005-0000-0000-0000D3000000}"/>
    <cellStyle name="40 % - Accent2 12" xfId="205" xr:uid="{00000000-0005-0000-0000-0000D4000000}"/>
    <cellStyle name="40 % - Accent2 13" xfId="206" xr:uid="{00000000-0005-0000-0000-0000D5000000}"/>
    <cellStyle name="40 % - Accent2 14" xfId="207" xr:uid="{00000000-0005-0000-0000-0000D6000000}"/>
    <cellStyle name="40 % - Accent2 15" xfId="208" xr:uid="{00000000-0005-0000-0000-0000D7000000}"/>
    <cellStyle name="40 % - Accent2 16" xfId="209" xr:uid="{00000000-0005-0000-0000-0000D8000000}"/>
    <cellStyle name="40 % - Accent2 17" xfId="210" xr:uid="{00000000-0005-0000-0000-0000D9000000}"/>
    <cellStyle name="40 % - Accent2 18" xfId="211" xr:uid="{00000000-0005-0000-0000-0000DA000000}"/>
    <cellStyle name="40 % - Accent2 19" xfId="212" xr:uid="{00000000-0005-0000-0000-0000DB000000}"/>
    <cellStyle name="40 % - Accent2 2" xfId="213" xr:uid="{00000000-0005-0000-0000-0000DC000000}"/>
    <cellStyle name="40 % - Accent2 20" xfId="214" xr:uid="{00000000-0005-0000-0000-0000DD000000}"/>
    <cellStyle name="40 % - Accent2 21" xfId="215" xr:uid="{00000000-0005-0000-0000-0000DE000000}"/>
    <cellStyle name="40 % - Accent2 22" xfId="216" xr:uid="{00000000-0005-0000-0000-0000DF000000}"/>
    <cellStyle name="40 % - Accent2 23" xfId="217" xr:uid="{00000000-0005-0000-0000-0000E0000000}"/>
    <cellStyle name="40 % - Accent2 24" xfId="218" xr:uid="{00000000-0005-0000-0000-0000E1000000}"/>
    <cellStyle name="40 % - Accent2 25" xfId="219" xr:uid="{00000000-0005-0000-0000-0000E2000000}"/>
    <cellStyle name="40 % - Accent2 26" xfId="220" xr:uid="{00000000-0005-0000-0000-0000E3000000}"/>
    <cellStyle name="40 % - Accent2 3" xfId="221" xr:uid="{00000000-0005-0000-0000-0000E4000000}"/>
    <cellStyle name="40 % - Accent2 4" xfId="222" xr:uid="{00000000-0005-0000-0000-0000E5000000}"/>
    <cellStyle name="40 % - Accent2 5" xfId="223" xr:uid="{00000000-0005-0000-0000-0000E6000000}"/>
    <cellStyle name="40 % - Accent2 6" xfId="224" xr:uid="{00000000-0005-0000-0000-0000E7000000}"/>
    <cellStyle name="40 % - Accent2 7" xfId="225" xr:uid="{00000000-0005-0000-0000-0000E8000000}"/>
    <cellStyle name="40 % - Accent2 8" xfId="226" xr:uid="{00000000-0005-0000-0000-0000E9000000}"/>
    <cellStyle name="40 % - Accent2 9" xfId="227" xr:uid="{00000000-0005-0000-0000-0000EA000000}"/>
    <cellStyle name="40 % - Accent3 10" xfId="228" xr:uid="{00000000-0005-0000-0000-0000EB000000}"/>
    <cellStyle name="40 % - Accent3 11" xfId="229" xr:uid="{00000000-0005-0000-0000-0000EC000000}"/>
    <cellStyle name="40 % - Accent3 12" xfId="230" xr:uid="{00000000-0005-0000-0000-0000ED000000}"/>
    <cellStyle name="40 % - Accent3 13" xfId="231" xr:uid="{00000000-0005-0000-0000-0000EE000000}"/>
    <cellStyle name="40 % - Accent3 14" xfId="232" xr:uid="{00000000-0005-0000-0000-0000EF000000}"/>
    <cellStyle name="40 % - Accent3 15" xfId="233" xr:uid="{00000000-0005-0000-0000-0000F0000000}"/>
    <cellStyle name="40 % - Accent3 16" xfId="234" xr:uid="{00000000-0005-0000-0000-0000F1000000}"/>
    <cellStyle name="40 % - Accent3 17" xfId="235" xr:uid="{00000000-0005-0000-0000-0000F2000000}"/>
    <cellStyle name="40 % - Accent3 18" xfId="236" xr:uid="{00000000-0005-0000-0000-0000F3000000}"/>
    <cellStyle name="40 % - Accent3 19" xfId="237" xr:uid="{00000000-0005-0000-0000-0000F4000000}"/>
    <cellStyle name="40 % - Accent3 2" xfId="238" xr:uid="{00000000-0005-0000-0000-0000F5000000}"/>
    <cellStyle name="40 % - Accent3 20" xfId="239" xr:uid="{00000000-0005-0000-0000-0000F6000000}"/>
    <cellStyle name="40 % - Accent3 21" xfId="240" xr:uid="{00000000-0005-0000-0000-0000F7000000}"/>
    <cellStyle name="40 % - Accent3 22" xfId="241" xr:uid="{00000000-0005-0000-0000-0000F8000000}"/>
    <cellStyle name="40 % - Accent3 23" xfId="242" xr:uid="{00000000-0005-0000-0000-0000F9000000}"/>
    <cellStyle name="40 % - Accent3 24" xfId="243" xr:uid="{00000000-0005-0000-0000-0000FA000000}"/>
    <cellStyle name="40 % - Accent3 25" xfId="244" xr:uid="{00000000-0005-0000-0000-0000FB000000}"/>
    <cellStyle name="40 % - Accent3 26" xfId="245" xr:uid="{00000000-0005-0000-0000-0000FC000000}"/>
    <cellStyle name="40 % - Accent3 3" xfId="246" xr:uid="{00000000-0005-0000-0000-0000FD000000}"/>
    <cellStyle name="40 % - Accent3 4" xfId="247" xr:uid="{00000000-0005-0000-0000-0000FE000000}"/>
    <cellStyle name="40 % - Accent3 5" xfId="248" xr:uid="{00000000-0005-0000-0000-0000FF000000}"/>
    <cellStyle name="40 % - Accent3 6" xfId="249" xr:uid="{00000000-0005-0000-0000-000000010000}"/>
    <cellStyle name="40 % - Accent3 7" xfId="250" xr:uid="{00000000-0005-0000-0000-000001010000}"/>
    <cellStyle name="40 % - Accent3 8" xfId="251" xr:uid="{00000000-0005-0000-0000-000002010000}"/>
    <cellStyle name="40 % - Accent3 9" xfId="252" xr:uid="{00000000-0005-0000-0000-000003010000}"/>
    <cellStyle name="40 % - Accent4 10" xfId="253" xr:uid="{00000000-0005-0000-0000-000004010000}"/>
    <cellStyle name="40 % - Accent4 11" xfId="254" xr:uid="{00000000-0005-0000-0000-000005010000}"/>
    <cellStyle name="40 % - Accent4 12" xfId="255" xr:uid="{00000000-0005-0000-0000-000006010000}"/>
    <cellStyle name="40 % - Accent4 13" xfId="256" xr:uid="{00000000-0005-0000-0000-000007010000}"/>
    <cellStyle name="40 % - Accent4 14" xfId="257" xr:uid="{00000000-0005-0000-0000-000008010000}"/>
    <cellStyle name="40 % - Accent4 15" xfId="258" xr:uid="{00000000-0005-0000-0000-000009010000}"/>
    <cellStyle name="40 % - Accent4 16" xfId="259" xr:uid="{00000000-0005-0000-0000-00000A010000}"/>
    <cellStyle name="40 % - Accent4 17" xfId="260" xr:uid="{00000000-0005-0000-0000-00000B010000}"/>
    <cellStyle name="40 % - Accent4 18" xfId="261" xr:uid="{00000000-0005-0000-0000-00000C010000}"/>
    <cellStyle name="40 % - Accent4 19" xfId="262" xr:uid="{00000000-0005-0000-0000-00000D010000}"/>
    <cellStyle name="40 % - Accent4 2" xfId="263" xr:uid="{00000000-0005-0000-0000-00000E010000}"/>
    <cellStyle name="40 % - Accent4 20" xfId="264" xr:uid="{00000000-0005-0000-0000-00000F010000}"/>
    <cellStyle name="40 % - Accent4 21" xfId="265" xr:uid="{00000000-0005-0000-0000-000010010000}"/>
    <cellStyle name="40 % - Accent4 22" xfId="266" xr:uid="{00000000-0005-0000-0000-000011010000}"/>
    <cellStyle name="40 % - Accent4 23" xfId="267" xr:uid="{00000000-0005-0000-0000-000012010000}"/>
    <cellStyle name="40 % - Accent4 24" xfId="268" xr:uid="{00000000-0005-0000-0000-000013010000}"/>
    <cellStyle name="40 % - Accent4 25" xfId="269" xr:uid="{00000000-0005-0000-0000-000014010000}"/>
    <cellStyle name="40 % - Accent4 26" xfId="270" xr:uid="{00000000-0005-0000-0000-000015010000}"/>
    <cellStyle name="40 % - Accent4 3" xfId="271" xr:uid="{00000000-0005-0000-0000-000016010000}"/>
    <cellStyle name="40 % - Accent4 4" xfId="272" xr:uid="{00000000-0005-0000-0000-000017010000}"/>
    <cellStyle name="40 % - Accent4 5" xfId="273" xr:uid="{00000000-0005-0000-0000-000018010000}"/>
    <cellStyle name="40 % - Accent4 6" xfId="274" xr:uid="{00000000-0005-0000-0000-000019010000}"/>
    <cellStyle name="40 % - Accent4 7" xfId="275" xr:uid="{00000000-0005-0000-0000-00001A010000}"/>
    <cellStyle name="40 % - Accent4 8" xfId="276" xr:uid="{00000000-0005-0000-0000-00001B010000}"/>
    <cellStyle name="40 % - Accent4 9" xfId="277" xr:uid="{00000000-0005-0000-0000-00001C010000}"/>
    <cellStyle name="40 % - Accent5 10" xfId="278" xr:uid="{00000000-0005-0000-0000-00001D010000}"/>
    <cellStyle name="40 % - Accent5 11" xfId="279" xr:uid="{00000000-0005-0000-0000-00001E010000}"/>
    <cellStyle name="40 % - Accent5 12" xfId="280" xr:uid="{00000000-0005-0000-0000-00001F010000}"/>
    <cellStyle name="40 % - Accent5 13" xfId="281" xr:uid="{00000000-0005-0000-0000-000020010000}"/>
    <cellStyle name="40 % - Accent5 14" xfId="282" xr:uid="{00000000-0005-0000-0000-000021010000}"/>
    <cellStyle name="40 % - Accent5 15" xfId="283" xr:uid="{00000000-0005-0000-0000-000022010000}"/>
    <cellStyle name="40 % - Accent5 16" xfId="284" xr:uid="{00000000-0005-0000-0000-000023010000}"/>
    <cellStyle name="40 % - Accent5 17" xfId="285" xr:uid="{00000000-0005-0000-0000-000024010000}"/>
    <cellStyle name="40 % - Accent5 18" xfId="286" xr:uid="{00000000-0005-0000-0000-000025010000}"/>
    <cellStyle name="40 % - Accent5 19" xfId="287" xr:uid="{00000000-0005-0000-0000-000026010000}"/>
    <cellStyle name="40 % - Accent5 2" xfId="288" xr:uid="{00000000-0005-0000-0000-000027010000}"/>
    <cellStyle name="40 % - Accent5 20" xfId="289" xr:uid="{00000000-0005-0000-0000-000028010000}"/>
    <cellStyle name="40 % - Accent5 21" xfId="290" xr:uid="{00000000-0005-0000-0000-000029010000}"/>
    <cellStyle name="40 % - Accent5 22" xfId="291" xr:uid="{00000000-0005-0000-0000-00002A010000}"/>
    <cellStyle name="40 % - Accent5 23" xfId="292" xr:uid="{00000000-0005-0000-0000-00002B010000}"/>
    <cellStyle name="40 % - Accent5 24" xfId="293" xr:uid="{00000000-0005-0000-0000-00002C010000}"/>
    <cellStyle name="40 % - Accent5 25" xfId="294" xr:uid="{00000000-0005-0000-0000-00002D010000}"/>
    <cellStyle name="40 % - Accent5 26" xfId="295" xr:uid="{00000000-0005-0000-0000-00002E010000}"/>
    <cellStyle name="40 % - Accent5 3" xfId="296" xr:uid="{00000000-0005-0000-0000-00002F010000}"/>
    <cellStyle name="40 % - Accent5 4" xfId="297" xr:uid="{00000000-0005-0000-0000-000030010000}"/>
    <cellStyle name="40 % - Accent5 5" xfId="298" xr:uid="{00000000-0005-0000-0000-000031010000}"/>
    <cellStyle name="40 % - Accent5 6" xfId="299" xr:uid="{00000000-0005-0000-0000-000032010000}"/>
    <cellStyle name="40 % - Accent5 7" xfId="300" xr:uid="{00000000-0005-0000-0000-000033010000}"/>
    <cellStyle name="40 % - Accent5 8" xfId="301" xr:uid="{00000000-0005-0000-0000-000034010000}"/>
    <cellStyle name="40 % - Accent5 9" xfId="302" xr:uid="{00000000-0005-0000-0000-000035010000}"/>
    <cellStyle name="40 % - Accent6 10" xfId="303" xr:uid="{00000000-0005-0000-0000-000036010000}"/>
    <cellStyle name="40 % - Accent6 11" xfId="304" xr:uid="{00000000-0005-0000-0000-000037010000}"/>
    <cellStyle name="40 % - Accent6 12" xfId="305" xr:uid="{00000000-0005-0000-0000-000038010000}"/>
    <cellStyle name="40 % - Accent6 13" xfId="306" xr:uid="{00000000-0005-0000-0000-000039010000}"/>
    <cellStyle name="40 % - Accent6 14" xfId="307" xr:uid="{00000000-0005-0000-0000-00003A010000}"/>
    <cellStyle name="40 % - Accent6 15" xfId="308" xr:uid="{00000000-0005-0000-0000-00003B010000}"/>
    <cellStyle name="40 % - Accent6 16" xfId="309" xr:uid="{00000000-0005-0000-0000-00003C010000}"/>
    <cellStyle name="40 % - Accent6 17" xfId="310" xr:uid="{00000000-0005-0000-0000-00003D010000}"/>
    <cellStyle name="40 % - Accent6 18" xfId="311" xr:uid="{00000000-0005-0000-0000-00003E010000}"/>
    <cellStyle name="40 % - Accent6 19" xfId="312" xr:uid="{00000000-0005-0000-0000-00003F010000}"/>
    <cellStyle name="40 % - Accent6 2" xfId="313" xr:uid="{00000000-0005-0000-0000-000040010000}"/>
    <cellStyle name="40 % - Accent6 20" xfId="314" xr:uid="{00000000-0005-0000-0000-000041010000}"/>
    <cellStyle name="40 % - Accent6 21" xfId="315" xr:uid="{00000000-0005-0000-0000-000042010000}"/>
    <cellStyle name="40 % - Accent6 22" xfId="316" xr:uid="{00000000-0005-0000-0000-000043010000}"/>
    <cellStyle name="40 % - Accent6 23" xfId="317" xr:uid="{00000000-0005-0000-0000-000044010000}"/>
    <cellStyle name="40 % - Accent6 24" xfId="318" xr:uid="{00000000-0005-0000-0000-000045010000}"/>
    <cellStyle name="40 % - Accent6 25" xfId="319" xr:uid="{00000000-0005-0000-0000-000046010000}"/>
    <cellStyle name="40 % - Accent6 26" xfId="320" xr:uid="{00000000-0005-0000-0000-000047010000}"/>
    <cellStyle name="40 % - Accent6 3" xfId="321" xr:uid="{00000000-0005-0000-0000-000048010000}"/>
    <cellStyle name="40 % - Accent6 4" xfId="322" xr:uid="{00000000-0005-0000-0000-000049010000}"/>
    <cellStyle name="40 % - Accent6 5" xfId="323" xr:uid="{00000000-0005-0000-0000-00004A010000}"/>
    <cellStyle name="40 % - Accent6 6" xfId="324" xr:uid="{00000000-0005-0000-0000-00004B010000}"/>
    <cellStyle name="40 % - Accent6 7" xfId="325" xr:uid="{00000000-0005-0000-0000-00004C010000}"/>
    <cellStyle name="40 % - Accent6 8" xfId="326" xr:uid="{00000000-0005-0000-0000-00004D010000}"/>
    <cellStyle name="40 % - Accent6 9" xfId="327" xr:uid="{00000000-0005-0000-0000-00004E010000}"/>
    <cellStyle name="40% - Accent1 2" xfId="328" xr:uid="{00000000-0005-0000-0000-00004F010000}"/>
    <cellStyle name="40% - Accent1 3" xfId="329" xr:uid="{00000000-0005-0000-0000-000050010000}"/>
    <cellStyle name="40% - Accent2 2" xfId="330" xr:uid="{00000000-0005-0000-0000-000051010000}"/>
    <cellStyle name="40% - Accent2 3" xfId="331" xr:uid="{00000000-0005-0000-0000-000052010000}"/>
    <cellStyle name="40% - Accent3 2" xfId="332" xr:uid="{00000000-0005-0000-0000-000053010000}"/>
    <cellStyle name="40% - Accent3 3" xfId="333" xr:uid="{00000000-0005-0000-0000-000054010000}"/>
    <cellStyle name="40% - Accent4 2" xfId="334" xr:uid="{00000000-0005-0000-0000-000055010000}"/>
    <cellStyle name="40% - Accent4 3" xfId="335" xr:uid="{00000000-0005-0000-0000-000056010000}"/>
    <cellStyle name="40% - Accent5 2" xfId="336" xr:uid="{00000000-0005-0000-0000-000057010000}"/>
    <cellStyle name="40% - Accent5 3" xfId="337" xr:uid="{00000000-0005-0000-0000-000058010000}"/>
    <cellStyle name="40% - Accent6 2" xfId="338" xr:uid="{00000000-0005-0000-0000-000059010000}"/>
    <cellStyle name="40% - Accent6 3" xfId="339" xr:uid="{00000000-0005-0000-0000-00005A010000}"/>
    <cellStyle name="40% - Akzent1" xfId="340" xr:uid="{00000000-0005-0000-0000-00005B010000}"/>
    <cellStyle name="40% - Akzent2" xfId="341" xr:uid="{00000000-0005-0000-0000-00005C010000}"/>
    <cellStyle name="40% - Akzent3" xfId="342" xr:uid="{00000000-0005-0000-0000-00005D010000}"/>
    <cellStyle name="40% - Akzent4" xfId="343" xr:uid="{00000000-0005-0000-0000-00005E010000}"/>
    <cellStyle name="40% - Akzent5" xfId="344" xr:uid="{00000000-0005-0000-0000-00005F010000}"/>
    <cellStyle name="40% - Akzent6" xfId="345" xr:uid="{00000000-0005-0000-0000-000060010000}"/>
    <cellStyle name="5x indented GHG Textfiels" xfId="346" xr:uid="{00000000-0005-0000-0000-000061010000}"/>
    <cellStyle name="5x indented GHG Textfiels 2" xfId="347" xr:uid="{00000000-0005-0000-0000-000062010000}"/>
    <cellStyle name="5x indented GHG Textfiels 2 2" xfId="1544" xr:uid="{00000000-0005-0000-0000-000063010000}"/>
    <cellStyle name="5x indented GHG Textfiels 3" xfId="348" xr:uid="{00000000-0005-0000-0000-000064010000}"/>
    <cellStyle name="5x indented GHG Textfiels 4" xfId="349" xr:uid="{00000000-0005-0000-0000-000065010000}"/>
    <cellStyle name="5x indented GHG Textfiels_A4-3" xfId="350" xr:uid="{00000000-0005-0000-0000-000066010000}"/>
    <cellStyle name="60 % - Akzent1" xfId="1545" xr:uid="{00000000-0005-0000-0000-000067010000}"/>
    <cellStyle name="60 % - Akzent2" xfId="1546" xr:uid="{00000000-0005-0000-0000-000068010000}"/>
    <cellStyle name="60 % - Akzent3" xfId="1547" xr:uid="{00000000-0005-0000-0000-000069010000}"/>
    <cellStyle name="60 % - Akzent4" xfId="1548" xr:uid="{00000000-0005-0000-0000-00006A010000}"/>
    <cellStyle name="60 % - Akzent5" xfId="1549" xr:uid="{00000000-0005-0000-0000-00006B010000}"/>
    <cellStyle name="60 % - Akzent6" xfId="1550" xr:uid="{00000000-0005-0000-0000-00006C010000}"/>
    <cellStyle name="60 % - Accent1 10" xfId="351" xr:uid="{00000000-0005-0000-0000-00006D010000}"/>
    <cellStyle name="60 % - Accent1 11" xfId="352" xr:uid="{00000000-0005-0000-0000-00006E010000}"/>
    <cellStyle name="60 % - Accent1 12" xfId="353" xr:uid="{00000000-0005-0000-0000-00006F010000}"/>
    <cellStyle name="60 % - Accent1 13" xfId="354" xr:uid="{00000000-0005-0000-0000-000070010000}"/>
    <cellStyle name="60 % - Accent1 14" xfId="355" xr:uid="{00000000-0005-0000-0000-000071010000}"/>
    <cellStyle name="60 % - Accent1 15" xfId="356" xr:uid="{00000000-0005-0000-0000-000072010000}"/>
    <cellStyle name="60 % - Accent1 16" xfId="357" xr:uid="{00000000-0005-0000-0000-000073010000}"/>
    <cellStyle name="60 % - Accent1 17" xfId="358" xr:uid="{00000000-0005-0000-0000-000074010000}"/>
    <cellStyle name="60 % - Accent1 18" xfId="359" xr:uid="{00000000-0005-0000-0000-000075010000}"/>
    <cellStyle name="60 % - Accent1 19" xfId="360" xr:uid="{00000000-0005-0000-0000-000076010000}"/>
    <cellStyle name="60 % - Accent1 2" xfId="361" xr:uid="{00000000-0005-0000-0000-000077010000}"/>
    <cellStyle name="60 % - Accent1 20" xfId="362" xr:uid="{00000000-0005-0000-0000-000078010000}"/>
    <cellStyle name="60 % - Accent1 21" xfId="363" xr:uid="{00000000-0005-0000-0000-000079010000}"/>
    <cellStyle name="60 % - Accent1 22" xfId="364" xr:uid="{00000000-0005-0000-0000-00007A010000}"/>
    <cellStyle name="60 % - Accent1 23" xfId="365" xr:uid="{00000000-0005-0000-0000-00007B010000}"/>
    <cellStyle name="60 % - Accent1 24" xfId="366" xr:uid="{00000000-0005-0000-0000-00007C010000}"/>
    <cellStyle name="60 % - Accent1 25" xfId="367" xr:uid="{00000000-0005-0000-0000-00007D010000}"/>
    <cellStyle name="60 % - Accent1 26" xfId="368" xr:uid="{00000000-0005-0000-0000-00007E010000}"/>
    <cellStyle name="60 % - Accent1 3" xfId="369" xr:uid="{00000000-0005-0000-0000-00007F010000}"/>
    <cellStyle name="60 % - Accent1 4" xfId="370" xr:uid="{00000000-0005-0000-0000-000080010000}"/>
    <cellStyle name="60 % - Accent1 5" xfId="371" xr:uid="{00000000-0005-0000-0000-000081010000}"/>
    <cellStyle name="60 % - Accent1 6" xfId="372" xr:uid="{00000000-0005-0000-0000-000082010000}"/>
    <cellStyle name="60 % - Accent1 7" xfId="373" xr:uid="{00000000-0005-0000-0000-000083010000}"/>
    <cellStyle name="60 % - Accent1 8" xfId="374" xr:uid="{00000000-0005-0000-0000-000084010000}"/>
    <cellStyle name="60 % - Accent1 9" xfId="375" xr:uid="{00000000-0005-0000-0000-000085010000}"/>
    <cellStyle name="60 % - Accent2 10" xfId="376" xr:uid="{00000000-0005-0000-0000-000086010000}"/>
    <cellStyle name="60 % - Accent2 11" xfId="377" xr:uid="{00000000-0005-0000-0000-000087010000}"/>
    <cellStyle name="60 % - Accent2 12" xfId="378" xr:uid="{00000000-0005-0000-0000-000088010000}"/>
    <cellStyle name="60 % - Accent2 13" xfId="379" xr:uid="{00000000-0005-0000-0000-000089010000}"/>
    <cellStyle name="60 % - Accent2 14" xfId="380" xr:uid="{00000000-0005-0000-0000-00008A010000}"/>
    <cellStyle name="60 % - Accent2 15" xfId="381" xr:uid="{00000000-0005-0000-0000-00008B010000}"/>
    <cellStyle name="60 % - Accent2 16" xfId="382" xr:uid="{00000000-0005-0000-0000-00008C010000}"/>
    <cellStyle name="60 % - Accent2 17" xfId="383" xr:uid="{00000000-0005-0000-0000-00008D010000}"/>
    <cellStyle name="60 % - Accent2 18" xfId="384" xr:uid="{00000000-0005-0000-0000-00008E010000}"/>
    <cellStyle name="60 % - Accent2 19" xfId="385" xr:uid="{00000000-0005-0000-0000-00008F010000}"/>
    <cellStyle name="60 % - Accent2 2" xfId="386" xr:uid="{00000000-0005-0000-0000-000090010000}"/>
    <cellStyle name="60 % - Accent2 20" xfId="387" xr:uid="{00000000-0005-0000-0000-000091010000}"/>
    <cellStyle name="60 % - Accent2 21" xfId="388" xr:uid="{00000000-0005-0000-0000-000092010000}"/>
    <cellStyle name="60 % - Accent2 22" xfId="389" xr:uid="{00000000-0005-0000-0000-000093010000}"/>
    <cellStyle name="60 % - Accent2 23" xfId="390" xr:uid="{00000000-0005-0000-0000-000094010000}"/>
    <cellStyle name="60 % - Accent2 24" xfId="391" xr:uid="{00000000-0005-0000-0000-000095010000}"/>
    <cellStyle name="60 % - Accent2 25" xfId="392" xr:uid="{00000000-0005-0000-0000-000096010000}"/>
    <cellStyle name="60 % - Accent2 26" xfId="393" xr:uid="{00000000-0005-0000-0000-000097010000}"/>
    <cellStyle name="60 % - Accent2 3" xfId="394" xr:uid="{00000000-0005-0000-0000-000098010000}"/>
    <cellStyle name="60 % - Accent2 4" xfId="395" xr:uid="{00000000-0005-0000-0000-000099010000}"/>
    <cellStyle name="60 % - Accent2 5" xfId="396" xr:uid="{00000000-0005-0000-0000-00009A010000}"/>
    <cellStyle name="60 % - Accent2 6" xfId="397" xr:uid="{00000000-0005-0000-0000-00009B010000}"/>
    <cellStyle name="60 % - Accent2 7" xfId="398" xr:uid="{00000000-0005-0000-0000-00009C010000}"/>
    <cellStyle name="60 % - Accent2 8" xfId="399" xr:uid="{00000000-0005-0000-0000-00009D010000}"/>
    <cellStyle name="60 % - Accent2 9" xfId="400" xr:uid="{00000000-0005-0000-0000-00009E010000}"/>
    <cellStyle name="60 % - Accent3 10" xfId="401" xr:uid="{00000000-0005-0000-0000-00009F010000}"/>
    <cellStyle name="60 % - Accent3 11" xfId="402" xr:uid="{00000000-0005-0000-0000-0000A0010000}"/>
    <cellStyle name="60 % - Accent3 12" xfId="403" xr:uid="{00000000-0005-0000-0000-0000A1010000}"/>
    <cellStyle name="60 % - Accent3 13" xfId="404" xr:uid="{00000000-0005-0000-0000-0000A2010000}"/>
    <cellStyle name="60 % - Accent3 14" xfId="405" xr:uid="{00000000-0005-0000-0000-0000A3010000}"/>
    <cellStyle name="60 % - Accent3 15" xfId="406" xr:uid="{00000000-0005-0000-0000-0000A4010000}"/>
    <cellStyle name="60 % - Accent3 16" xfId="407" xr:uid="{00000000-0005-0000-0000-0000A5010000}"/>
    <cellStyle name="60 % - Accent3 17" xfId="408" xr:uid="{00000000-0005-0000-0000-0000A6010000}"/>
    <cellStyle name="60 % - Accent3 18" xfId="409" xr:uid="{00000000-0005-0000-0000-0000A7010000}"/>
    <cellStyle name="60 % - Accent3 19" xfId="410" xr:uid="{00000000-0005-0000-0000-0000A8010000}"/>
    <cellStyle name="60 % - Accent3 2" xfId="411" xr:uid="{00000000-0005-0000-0000-0000A9010000}"/>
    <cellStyle name="60 % - Accent3 20" xfId="412" xr:uid="{00000000-0005-0000-0000-0000AA010000}"/>
    <cellStyle name="60 % - Accent3 21" xfId="413" xr:uid="{00000000-0005-0000-0000-0000AB010000}"/>
    <cellStyle name="60 % - Accent3 22" xfId="414" xr:uid="{00000000-0005-0000-0000-0000AC010000}"/>
    <cellStyle name="60 % - Accent3 23" xfId="415" xr:uid="{00000000-0005-0000-0000-0000AD010000}"/>
    <cellStyle name="60 % - Accent3 24" xfId="416" xr:uid="{00000000-0005-0000-0000-0000AE010000}"/>
    <cellStyle name="60 % - Accent3 25" xfId="417" xr:uid="{00000000-0005-0000-0000-0000AF010000}"/>
    <cellStyle name="60 % - Accent3 26" xfId="418" xr:uid="{00000000-0005-0000-0000-0000B0010000}"/>
    <cellStyle name="60 % - Accent3 3" xfId="419" xr:uid="{00000000-0005-0000-0000-0000B1010000}"/>
    <cellStyle name="60 % - Accent3 4" xfId="420" xr:uid="{00000000-0005-0000-0000-0000B2010000}"/>
    <cellStyle name="60 % - Accent3 5" xfId="421" xr:uid="{00000000-0005-0000-0000-0000B3010000}"/>
    <cellStyle name="60 % - Accent3 6" xfId="422" xr:uid="{00000000-0005-0000-0000-0000B4010000}"/>
    <cellStyle name="60 % - Accent3 7" xfId="423" xr:uid="{00000000-0005-0000-0000-0000B5010000}"/>
    <cellStyle name="60 % - Accent3 8" xfId="424" xr:uid="{00000000-0005-0000-0000-0000B6010000}"/>
    <cellStyle name="60 % - Accent3 9" xfId="425" xr:uid="{00000000-0005-0000-0000-0000B7010000}"/>
    <cellStyle name="60 % - Accent4 10" xfId="426" xr:uid="{00000000-0005-0000-0000-0000B8010000}"/>
    <cellStyle name="60 % - Accent4 11" xfId="427" xr:uid="{00000000-0005-0000-0000-0000B9010000}"/>
    <cellStyle name="60 % - Accent4 12" xfId="428" xr:uid="{00000000-0005-0000-0000-0000BA010000}"/>
    <cellStyle name="60 % - Accent4 13" xfId="429" xr:uid="{00000000-0005-0000-0000-0000BB010000}"/>
    <cellStyle name="60 % - Accent4 14" xfId="430" xr:uid="{00000000-0005-0000-0000-0000BC010000}"/>
    <cellStyle name="60 % - Accent4 15" xfId="431" xr:uid="{00000000-0005-0000-0000-0000BD010000}"/>
    <cellStyle name="60 % - Accent4 16" xfId="432" xr:uid="{00000000-0005-0000-0000-0000BE010000}"/>
    <cellStyle name="60 % - Accent4 17" xfId="433" xr:uid="{00000000-0005-0000-0000-0000BF010000}"/>
    <cellStyle name="60 % - Accent4 18" xfId="434" xr:uid="{00000000-0005-0000-0000-0000C0010000}"/>
    <cellStyle name="60 % - Accent4 19" xfId="435" xr:uid="{00000000-0005-0000-0000-0000C1010000}"/>
    <cellStyle name="60 % - Accent4 2" xfId="436" xr:uid="{00000000-0005-0000-0000-0000C2010000}"/>
    <cellStyle name="60 % - Accent4 20" xfId="437" xr:uid="{00000000-0005-0000-0000-0000C3010000}"/>
    <cellStyle name="60 % - Accent4 21" xfId="438" xr:uid="{00000000-0005-0000-0000-0000C4010000}"/>
    <cellStyle name="60 % - Accent4 22" xfId="439" xr:uid="{00000000-0005-0000-0000-0000C5010000}"/>
    <cellStyle name="60 % - Accent4 23" xfId="440" xr:uid="{00000000-0005-0000-0000-0000C6010000}"/>
    <cellStyle name="60 % - Accent4 24" xfId="441" xr:uid="{00000000-0005-0000-0000-0000C7010000}"/>
    <cellStyle name="60 % - Accent4 25" xfId="442" xr:uid="{00000000-0005-0000-0000-0000C8010000}"/>
    <cellStyle name="60 % - Accent4 26" xfId="443" xr:uid="{00000000-0005-0000-0000-0000C9010000}"/>
    <cellStyle name="60 % - Accent4 3" xfId="444" xr:uid="{00000000-0005-0000-0000-0000CA010000}"/>
    <cellStyle name="60 % - Accent4 4" xfId="445" xr:uid="{00000000-0005-0000-0000-0000CB010000}"/>
    <cellStyle name="60 % - Accent4 5" xfId="446" xr:uid="{00000000-0005-0000-0000-0000CC010000}"/>
    <cellStyle name="60 % - Accent4 6" xfId="447" xr:uid="{00000000-0005-0000-0000-0000CD010000}"/>
    <cellStyle name="60 % - Accent4 7" xfId="448" xr:uid="{00000000-0005-0000-0000-0000CE010000}"/>
    <cellStyle name="60 % - Accent4 8" xfId="449" xr:uid="{00000000-0005-0000-0000-0000CF010000}"/>
    <cellStyle name="60 % - Accent4 9" xfId="450" xr:uid="{00000000-0005-0000-0000-0000D0010000}"/>
    <cellStyle name="60 % - Accent5 10" xfId="451" xr:uid="{00000000-0005-0000-0000-0000D1010000}"/>
    <cellStyle name="60 % - Accent5 11" xfId="452" xr:uid="{00000000-0005-0000-0000-0000D2010000}"/>
    <cellStyle name="60 % - Accent5 12" xfId="453" xr:uid="{00000000-0005-0000-0000-0000D3010000}"/>
    <cellStyle name="60 % - Accent5 13" xfId="454" xr:uid="{00000000-0005-0000-0000-0000D4010000}"/>
    <cellStyle name="60 % - Accent5 14" xfId="455" xr:uid="{00000000-0005-0000-0000-0000D5010000}"/>
    <cellStyle name="60 % - Accent5 15" xfId="456" xr:uid="{00000000-0005-0000-0000-0000D6010000}"/>
    <cellStyle name="60 % - Accent5 16" xfId="457" xr:uid="{00000000-0005-0000-0000-0000D7010000}"/>
    <cellStyle name="60 % - Accent5 17" xfId="458" xr:uid="{00000000-0005-0000-0000-0000D8010000}"/>
    <cellStyle name="60 % - Accent5 18" xfId="459" xr:uid="{00000000-0005-0000-0000-0000D9010000}"/>
    <cellStyle name="60 % - Accent5 19" xfId="460" xr:uid="{00000000-0005-0000-0000-0000DA010000}"/>
    <cellStyle name="60 % - Accent5 2" xfId="461" xr:uid="{00000000-0005-0000-0000-0000DB010000}"/>
    <cellStyle name="60 % - Accent5 20" xfId="462" xr:uid="{00000000-0005-0000-0000-0000DC010000}"/>
    <cellStyle name="60 % - Accent5 21" xfId="463" xr:uid="{00000000-0005-0000-0000-0000DD010000}"/>
    <cellStyle name="60 % - Accent5 22" xfId="464" xr:uid="{00000000-0005-0000-0000-0000DE010000}"/>
    <cellStyle name="60 % - Accent5 23" xfId="465" xr:uid="{00000000-0005-0000-0000-0000DF010000}"/>
    <cellStyle name="60 % - Accent5 24" xfId="466" xr:uid="{00000000-0005-0000-0000-0000E0010000}"/>
    <cellStyle name="60 % - Accent5 25" xfId="467" xr:uid="{00000000-0005-0000-0000-0000E1010000}"/>
    <cellStyle name="60 % - Accent5 26" xfId="468" xr:uid="{00000000-0005-0000-0000-0000E2010000}"/>
    <cellStyle name="60 % - Accent5 3" xfId="469" xr:uid="{00000000-0005-0000-0000-0000E3010000}"/>
    <cellStyle name="60 % - Accent5 4" xfId="470" xr:uid="{00000000-0005-0000-0000-0000E4010000}"/>
    <cellStyle name="60 % - Accent5 5" xfId="471" xr:uid="{00000000-0005-0000-0000-0000E5010000}"/>
    <cellStyle name="60 % - Accent5 6" xfId="472" xr:uid="{00000000-0005-0000-0000-0000E6010000}"/>
    <cellStyle name="60 % - Accent5 7" xfId="473" xr:uid="{00000000-0005-0000-0000-0000E7010000}"/>
    <cellStyle name="60 % - Accent5 8" xfId="474" xr:uid="{00000000-0005-0000-0000-0000E8010000}"/>
    <cellStyle name="60 % - Accent5 9" xfId="475" xr:uid="{00000000-0005-0000-0000-0000E9010000}"/>
    <cellStyle name="60 % - Accent6 10" xfId="476" xr:uid="{00000000-0005-0000-0000-0000EA010000}"/>
    <cellStyle name="60 % - Accent6 11" xfId="477" xr:uid="{00000000-0005-0000-0000-0000EB010000}"/>
    <cellStyle name="60 % - Accent6 12" xfId="478" xr:uid="{00000000-0005-0000-0000-0000EC010000}"/>
    <cellStyle name="60 % - Accent6 13" xfId="479" xr:uid="{00000000-0005-0000-0000-0000ED010000}"/>
    <cellStyle name="60 % - Accent6 14" xfId="480" xr:uid="{00000000-0005-0000-0000-0000EE010000}"/>
    <cellStyle name="60 % - Accent6 15" xfId="481" xr:uid="{00000000-0005-0000-0000-0000EF010000}"/>
    <cellStyle name="60 % - Accent6 16" xfId="482" xr:uid="{00000000-0005-0000-0000-0000F0010000}"/>
    <cellStyle name="60 % - Accent6 17" xfId="483" xr:uid="{00000000-0005-0000-0000-0000F1010000}"/>
    <cellStyle name="60 % - Accent6 18" xfId="484" xr:uid="{00000000-0005-0000-0000-0000F2010000}"/>
    <cellStyle name="60 % - Accent6 19" xfId="485" xr:uid="{00000000-0005-0000-0000-0000F3010000}"/>
    <cellStyle name="60 % - Accent6 2" xfId="486" xr:uid="{00000000-0005-0000-0000-0000F4010000}"/>
    <cellStyle name="60 % - Accent6 20" xfId="487" xr:uid="{00000000-0005-0000-0000-0000F5010000}"/>
    <cellStyle name="60 % - Accent6 21" xfId="488" xr:uid="{00000000-0005-0000-0000-0000F6010000}"/>
    <cellStyle name="60 % - Accent6 22" xfId="489" xr:uid="{00000000-0005-0000-0000-0000F7010000}"/>
    <cellStyle name="60 % - Accent6 23" xfId="490" xr:uid="{00000000-0005-0000-0000-0000F8010000}"/>
    <cellStyle name="60 % - Accent6 24" xfId="491" xr:uid="{00000000-0005-0000-0000-0000F9010000}"/>
    <cellStyle name="60 % - Accent6 25" xfId="492" xr:uid="{00000000-0005-0000-0000-0000FA010000}"/>
    <cellStyle name="60 % - Accent6 26" xfId="493" xr:uid="{00000000-0005-0000-0000-0000FB010000}"/>
    <cellStyle name="60 % - Accent6 3" xfId="494" xr:uid="{00000000-0005-0000-0000-0000FC010000}"/>
    <cellStyle name="60 % - Accent6 4" xfId="495" xr:uid="{00000000-0005-0000-0000-0000FD010000}"/>
    <cellStyle name="60 % - Accent6 5" xfId="496" xr:uid="{00000000-0005-0000-0000-0000FE010000}"/>
    <cellStyle name="60 % - Accent6 6" xfId="497" xr:uid="{00000000-0005-0000-0000-0000FF010000}"/>
    <cellStyle name="60 % - Accent6 7" xfId="498" xr:uid="{00000000-0005-0000-0000-000000020000}"/>
    <cellStyle name="60 % - Accent6 8" xfId="499" xr:uid="{00000000-0005-0000-0000-000001020000}"/>
    <cellStyle name="60 % - Accent6 9" xfId="500" xr:uid="{00000000-0005-0000-0000-000002020000}"/>
    <cellStyle name="60% - Accent1 2" xfId="501" xr:uid="{00000000-0005-0000-0000-000003020000}"/>
    <cellStyle name="60% - Accent1 3" xfId="502" xr:uid="{00000000-0005-0000-0000-000004020000}"/>
    <cellStyle name="60% - Accent2 2" xfId="503" xr:uid="{00000000-0005-0000-0000-000005020000}"/>
    <cellStyle name="60% - Accent2 3" xfId="504" xr:uid="{00000000-0005-0000-0000-000006020000}"/>
    <cellStyle name="60% - Accent3 2" xfId="505" xr:uid="{00000000-0005-0000-0000-000007020000}"/>
    <cellStyle name="60% - Accent3 3" xfId="506" xr:uid="{00000000-0005-0000-0000-000008020000}"/>
    <cellStyle name="60% - Accent4 2" xfId="507" xr:uid="{00000000-0005-0000-0000-000009020000}"/>
    <cellStyle name="60% - Accent4 3" xfId="508" xr:uid="{00000000-0005-0000-0000-00000A020000}"/>
    <cellStyle name="60% - Accent5 2" xfId="509" xr:uid="{00000000-0005-0000-0000-00000B020000}"/>
    <cellStyle name="60% - Accent5 3" xfId="510" xr:uid="{00000000-0005-0000-0000-00000C020000}"/>
    <cellStyle name="60% - Accent6 2" xfId="511" xr:uid="{00000000-0005-0000-0000-00000D020000}"/>
    <cellStyle name="60% - Accent6 3" xfId="512" xr:uid="{00000000-0005-0000-0000-00000E020000}"/>
    <cellStyle name="60% - Akzent1" xfId="513" xr:uid="{00000000-0005-0000-0000-00000F020000}"/>
    <cellStyle name="60% - Akzent2" xfId="514" xr:uid="{00000000-0005-0000-0000-000010020000}"/>
    <cellStyle name="60% - Akzent3" xfId="515" xr:uid="{00000000-0005-0000-0000-000011020000}"/>
    <cellStyle name="60% - Akzent4" xfId="516" xr:uid="{00000000-0005-0000-0000-000012020000}"/>
    <cellStyle name="60% - Akzent5" xfId="517" xr:uid="{00000000-0005-0000-0000-000013020000}"/>
    <cellStyle name="60% - Akzent6" xfId="518" xr:uid="{00000000-0005-0000-0000-000014020000}"/>
    <cellStyle name="Accent1 10" xfId="519" xr:uid="{00000000-0005-0000-0000-000015020000}"/>
    <cellStyle name="Accent1 11" xfId="520" xr:uid="{00000000-0005-0000-0000-000016020000}"/>
    <cellStyle name="Accent1 12" xfId="521" xr:uid="{00000000-0005-0000-0000-000017020000}"/>
    <cellStyle name="Accent1 13" xfId="522" xr:uid="{00000000-0005-0000-0000-000018020000}"/>
    <cellStyle name="Accent1 14" xfId="523" xr:uid="{00000000-0005-0000-0000-000019020000}"/>
    <cellStyle name="Accent1 15" xfId="524" xr:uid="{00000000-0005-0000-0000-00001A020000}"/>
    <cellStyle name="Accent1 16" xfId="525" xr:uid="{00000000-0005-0000-0000-00001B020000}"/>
    <cellStyle name="Accent1 17" xfId="526" xr:uid="{00000000-0005-0000-0000-00001C020000}"/>
    <cellStyle name="Accent1 18" xfId="527" xr:uid="{00000000-0005-0000-0000-00001D020000}"/>
    <cellStyle name="Accent1 19" xfId="528" xr:uid="{00000000-0005-0000-0000-00001E020000}"/>
    <cellStyle name="Accent1 2" xfId="529" xr:uid="{00000000-0005-0000-0000-00001F020000}"/>
    <cellStyle name="Accent1 20" xfId="530" xr:uid="{00000000-0005-0000-0000-000020020000}"/>
    <cellStyle name="Accent1 21" xfId="531" xr:uid="{00000000-0005-0000-0000-000021020000}"/>
    <cellStyle name="Accent1 22" xfId="532" xr:uid="{00000000-0005-0000-0000-000022020000}"/>
    <cellStyle name="Accent1 23" xfId="533" xr:uid="{00000000-0005-0000-0000-000023020000}"/>
    <cellStyle name="Accent1 24" xfId="534" xr:uid="{00000000-0005-0000-0000-000024020000}"/>
    <cellStyle name="Accent1 25" xfId="535" xr:uid="{00000000-0005-0000-0000-000025020000}"/>
    <cellStyle name="Accent1 26" xfId="536" xr:uid="{00000000-0005-0000-0000-000026020000}"/>
    <cellStyle name="Accent1 3" xfId="537" xr:uid="{00000000-0005-0000-0000-000027020000}"/>
    <cellStyle name="Accent1 4" xfId="538" xr:uid="{00000000-0005-0000-0000-000028020000}"/>
    <cellStyle name="Accent1 5" xfId="539" xr:uid="{00000000-0005-0000-0000-000029020000}"/>
    <cellStyle name="Accent1 6" xfId="540" xr:uid="{00000000-0005-0000-0000-00002A020000}"/>
    <cellStyle name="Accent1 7" xfId="541" xr:uid="{00000000-0005-0000-0000-00002B020000}"/>
    <cellStyle name="Accent1 8" xfId="542" xr:uid="{00000000-0005-0000-0000-00002C020000}"/>
    <cellStyle name="Accent1 9" xfId="543" xr:uid="{00000000-0005-0000-0000-00002D020000}"/>
    <cellStyle name="Accent2 10" xfId="544" xr:uid="{00000000-0005-0000-0000-00002E020000}"/>
    <cellStyle name="Accent2 11" xfId="545" xr:uid="{00000000-0005-0000-0000-00002F020000}"/>
    <cellStyle name="Accent2 12" xfId="546" xr:uid="{00000000-0005-0000-0000-000030020000}"/>
    <cellStyle name="Accent2 13" xfId="547" xr:uid="{00000000-0005-0000-0000-000031020000}"/>
    <cellStyle name="Accent2 14" xfId="548" xr:uid="{00000000-0005-0000-0000-000032020000}"/>
    <cellStyle name="Accent2 15" xfId="549" xr:uid="{00000000-0005-0000-0000-000033020000}"/>
    <cellStyle name="Accent2 16" xfId="550" xr:uid="{00000000-0005-0000-0000-000034020000}"/>
    <cellStyle name="Accent2 17" xfId="551" xr:uid="{00000000-0005-0000-0000-000035020000}"/>
    <cellStyle name="Accent2 18" xfId="552" xr:uid="{00000000-0005-0000-0000-000036020000}"/>
    <cellStyle name="Accent2 19" xfId="553" xr:uid="{00000000-0005-0000-0000-000037020000}"/>
    <cellStyle name="Accent2 2" xfId="554" xr:uid="{00000000-0005-0000-0000-000038020000}"/>
    <cellStyle name="Accent2 20" xfId="555" xr:uid="{00000000-0005-0000-0000-000039020000}"/>
    <cellStyle name="Accent2 21" xfId="556" xr:uid="{00000000-0005-0000-0000-00003A020000}"/>
    <cellStyle name="Accent2 22" xfId="557" xr:uid="{00000000-0005-0000-0000-00003B020000}"/>
    <cellStyle name="Accent2 23" xfId="558" xr:uid="{00000000-0005-0000-0000-00003C020000}"/>
    <cellStyle name="Accent2 24" xfId="559" xr:uid="{00000000-0005-0000-0000-00003D020000}"/>
    <cellStyle name="Accent2 25" xfId="560" xr:uid="{00000000-0005-0000-0000-00003E020000}"/>
    <cellStyle name="Accent2 26" xfId="561" xr:uid="{00000000-0005-0000-0000-00003F020000}"/>
    <cellStyle name="Accent2 3" xfId="562" xr:uid="{00000000-0005-0000-0000-000040020000}"/>
    <cellStyle name="Accent2 4" xfId="563" xr:uid="{00000000-0005-0000-0000-000041020000}"/>
    <cellStyle name="Accent2 5" xfId="564" xr:uid="{00000000-0005-0000-0000-000042020000}"/>
    <cellStyle name="Accent2 6" xfId="565" xr:uid="{00000000-0005-0000-0000-000043020000}"/>
    <cellStyle name="Accent2 7" xfId="566" xr:uid="{00000000-0005-0000-0000-000044020000}"/>
    <cellStyle name="Accent2 8" xfId="567" xr:uid="{00000000-0005-0000-0000-000045020000}"/>
    <cellStyle name="Accent2 9" xfId="568" xr:uid="{00000000-0005-0000-0000-000046020000}"/>
    <cellStyle name="Accent3 10" xfId="569" xr:uid="{00000000-0005-0000-0000-000047020000}"/>
    <cellStyle name="Accent3 11" xfId="570" xr:uid="{00000000-0005-0000-0000-000048020000}"/>
    <cellStyle name="Accent3 12" xfId="571" xr:uid="{00000000-0005-0000-0000-000049020000}"/>
    <cellStyle name="Accent3 13" xfId="572" xr:uid="{00000000-0005-0000-0000-00004A020000}"/>
    <cellStyle name="Accent3 14" xfId="573" xr:uid="{00000000-0005-0000-0000-00004B020000}"/>
    <cellStyle name="Accent3 15" xfId="574" xr:uid="{00000000-0005-0000-0000-00004C020000}"/>
    <cellStyle name="Accent3 16" xfId="575" xr:uid="{00000000-0005-0000-0000-00004D020000}"/>
    <cellStyle name="Accent3 17" xfId="576" xr:uid="{00000000-0005-0000-0000-00004E020000}"/>
    <cellStyle name="Accent3 18" xfId="577" xr:uid="{00000000-0005-0000-0000-00004F020000}"/>
    <cellStyle name="Accent3 19" xfId="578" xr:uid="{00000000-0005-0000-0000-000050020000}"/>
    <cellStyle name="Accent3 2" xfId="579" xr:uid="{00000000-0005-0000-0000-000051020000}"/>
    <cellStyle name="Accent3 20" xfId="580" xr:uid="{00000000-0005-0000-0000-000052020000}"/>
    <cellStyle name="Accent3 21" xfId="581" xr:uid="{00000000-0005-0000-0000-000053020000}"/>
    <cellStyle name="Accent3 22" xfId="582" xr:uid="{00000000-0005-0000-0000-000054020000}"/>
    <cellStyle name="Accent3 23" xfId="583" xr:uid="{00000000-0005-0000-0000-000055020000}"/>
    <cellStyle name="Accent3 24" xfId="584" xr:uid="{00000000-0005-0000-0000-000056020000}"/>
    <cellStyle name="Accent3 25" xfId="585" xr:uid="{00000000-0005-0000-0000-000057020000}"/>
    <cellStyle name="Accent3 26" xfId="586" xr:uid="{00000000-0005-0000-0000-000058020000}"/>
    <cellStyle name="Accent3 3" xfId="587" xr:uid="{00000000-0005-0000-0000-000059020000}"/>
    <cellStyle name="Accent3 4" xfId="588" xr:uid="{00000000-0005-0000-0000-00005A020000}"/>
    <cellStyle name="Accent3 5" xfId="589" xr:uid="{00000000-0005-0000-0000-00005B020000}"/>
    <cellStyle name="Accent3 6" xfId="590" xr:uid="{00000000-0005-0000-0000-00005C020000}"/>
    <cellStyle name="Accent3 7" xfId="591" xr:uid="{00000000-0005-0000-0000-00005D020000}"/>
    <cellStyle name="Accent3 8" xfId="592" xr:uid="{00000000-0005-0000-0000-00005E020000}"/>
    <cellStyle name="Accent3 9" xfId="593" xr:uid="{00000000-0005-0000-0000-00005F020000}"/>
    <cellStyle name="Accent4 10" xfId="594" xr:uid="{00000000-0005-0000-0000-000060020000}"/>
    <cellStyle name="Accent4 11" xfId="595" xr:uid="{00000000-0005-0000-0000-000061020000}"/>
    <cellStyle name="Accent4 12" xfId="596" xr:uid="{00000000-0005-0000-0000-000062020000}"/>
    <cellStyle name="Accent4 13" xfId="597" xr:uid="{00000000-0005-0000-0000-000063020000}"/>
    <cellStyle name="Accent4 14" xfId="598" xr:uid="{00000000-0005-0000-0000-000064020000}"/>
    <cellStyle name="Accent4 15" xfId="599" xr:uid="{00000000-0005-0000-0000-000065020000}"/>
    <cellStyle name="Accent4 16" xfId="600" xr:uid="{00000000-0005-0000-0000-000066020000}"/>
    <cellStyle name="Accent4 17" xfId="601" xr:uid="{00000000-0005-0000-0000-000067020000}"/>
    <cellStyle name="Accent4 18" xfId="602" xr:uid="{00000000-0005-0000-0000-000068020000}"/>
    <cellStyle name="Accent4 19" xfId="603" xr:uid="{00000000-0005-0000-0000-000069020000}"/>
    <cellStyle name="Accent4 2" xfId="604" xr:uid="{00000000-0005-0000-0000-00006A020000}"/>
    <cellStyle name="Accent4 20" xfId="605" xr:uid="{00000000-0005-0000-0000-00006B020000}"/>
    <cellStyle name="Accent4 21" xfId="606" xr:uid="{00000000-0005-0000-0000-00006C020000}"/>
    <cellStyle name="Accent4 22" xfId="607" xr:uid="{00000000-0005-0000-0000-00006D020000}"/>
    <cellStyle name="Accent4 23" xfId="608" xr:uid="{00000000-0005-0000-0000-00006E020000}"/>
    <cellStyle name="Accent4 24" xfId="609" xr:uid="{00000000-0005-0000-0000-00006F020000}"/>
    <cellStyle name="Accent4 25" xfId="610" xr:uid="{00000000-0005-0000-0000-000070020000}"/>
    <cellStyle name="Accent4 26" xfId="611" xr:uid="{00000000-0005-0000-0000-000071020000}"/>
    <cellStyle name="Accent4 3" xfId="612" xr:uid="{00000000-0005-0000-0000-000072020000}"/>
    <cellStyle name="Accent4 4" xfId="613" xr:uid="{00000000-0005-0000-0000-000073020000}"/>
    <cellStyle name="Accent4 5" xfId="614" xr:uid="{00000000-0005-0000-0000-000074020000}"/>
    <cellStyle name="Accent4 6" xfId="615" xr:uid="{00000000-0005-0000-0000-000075020000}"/>
    <cellStyle name="Accent4 7" xfId="616" xr:uid="{00000000-0005-0000-0000-000076020000}"/>
    <cellStyle name="Accent4 8" xfId="617" xr:uid="{00000000-0005-0000-0000-000077020000}"/>
    <cellStyle name="Accent4 9" xfId="618" xr:uid="{00000000-0005-0000-0000-000078020000}"/>
    <cellStyle name="Accent5 10" xfId="619" xr:uid="{00000000-0005-0000-0000-000079020000}"/>
    <cellStyle name="Accent5 11" xfId="620" xr:uid="{00000000-0005-0000-0000-00007A020000}"/>
    <cellStyle name="Accent5 12" xfId="621" xr:uid="{00000000-0005-0000-0000-00007B020000}"/>
    <cellStyle name="Accent5 13" xfId="622" xr:uid="{00000000-0005-0000-0000-00007C020000}"/>
    <cellStyle name="Accent5 14" xfId="623" xr:uid="{00000000-0005-0000-0000-00007D020000}"/>
    <cellStyle name="Accent5 15" xfId="624" xr:uid="{00000000-0005-0000-0000-00007E020000}"/>
    <cellStyle name="Accent5 16" xfId="625" xr:uid="{00000000-0005-0000-0000-00007F020000}"/>
    <cellStyle name="Accent5 17" xfId="626" xr:uid="{00000000-0005-0000-0000-000080020000}"/>
    <cellStyle name="Accent5 18" xfId="627" xr:uid="{00000000-0005-0000-0000-000081020000}"/>
    <cellStyle name="Accent5 19" xfId="628" xr:uid="{00000000-0005-0000-0000-000082020000}"/>
    <cellStyle name="Accent5 2" xfId="629" xr:uid="{00000000-0005-0000-0000-000083020000}"/>
    <cellStyle name="Accent5 20" xfId="630" xr:uid="{00000000-0005-0000-0000-000084020000}"/>
    <cellStyle name="Accent5 21" xfId="631" xr:uid="{00000000-0005-0000-0000-000085020000}"/>
    <cellStyle name="Accent5 22" xfId="632" xr:uid="{00000000-0005-0000-0000-000086020000}"/>
    <cellStyle name="Accent5 23" xfId="633" xr:uid="{00000000-0005-0000-0000-000087020000}"/>
    <cellStyle name="Accent5 24" xfId="634" xr:uid="{00000000-0005-0000-0000-000088020000}"/>
    <cellStyle name="Accent5 25" xfId="635" xr:uid="{00000000-0005-0000-0000-000089020000}"/>
    <cellStyle name="Accent5 26" xfId="636" xr:uid="{00000000-0005-0000-0000-00008A020000}"/>
    <cellStyle name="Accent5 3" xfId="637" xr:uid="{00000000-0005-0000-0000-00008B020000}"/>
    <cellStyle name="Accent5 4" xfId="638" xr:uid="{00000000-0005-0000-0000-00008C020000}"/>
    <cellStyle name="Accent5 5" xfId="639" xr:uid="{00000000-0005-0000-0000-00008D020000}"/>
    <cellStyle name="Accent5 6" xfId="640" xr:uid="{00000000-0005-0000-0000-00008E020000}"/>
    <cellStyle name="Accent5 7" xfId="641" xr:uid="{00000000-0005-0000-0000-00008F020000}"/>
    <cellStyle name="Accent5 8" xfId="642" xr:uid="{00000000-0005-0000-0000-000090020000}"/>
    <cellStyle name="Accent5 9" xfId="643" xr:uid="{00000000-0005-0000-0000-000091020000}"/>
    <cellStyle name="Accent6 10" xfId="644" xr:uid="{00000000-0005-0000-0000-000092020000}"/>
    <cellStyle name="Accent6 11" xfId="645" xr:uid="{00000000-0005-0000-0000-000093020000}"/>
    <cellStyle name="Accent6 12" xfId="646" xr:uid="{00000000-0005-0000-0000-000094020000}"/>
    <cellStyle name="Accent6 13" xfId="647" xr:uid="{00000000-0005-0000-0000-000095020000}"/>
    <cellStyle name="Accent6 14" xfId="648" xr:uid="{00000000-0005-0000-0000-000096020000}"/>
    <cellStyle name="Accent6 15" xfId="649" xr:uid="{00000000-0005-0000-0000-000097020000}"/>
    <cellStyle name="Accent6 16" xfId="650" xr:uid="{00000000-0005-0000-0000-000098020000}"/>
    <cellStyle name="Accent6 17" xfId="651" xr:uid="{00000000-0005-0000-0000-000099020000}"/>
    <cellStyle name="Accent6 18" xfId="652" xr:uid="{00000000-0005-0000-0000-00009A020000}"/>
    <cellStyle name="Accent6 19" xfId="653" xr:uid="{00000000-0005-0000-0000-00009B020000}"/>
    <cellStyle name="Accent6 2" xfId="654" xr:uid="{00000000-0005-0000-0000-00009C020000}"/>
    <cellStyle name="Accent6 20" xfId="655" xr:uid="{00000000-0005-0000-0000-00009D020000}"/>
    <cellStyle name="Accent6 21" xfId="656" xr:uid="{00000000-0005-0000-0000-00009E020000}"/>
    <cellStyle name="Accent6 22" xfId="657" xr:uid="{00000000-0005-0000-0000-00009F020000}"/>
    <cellStyle name="Accent6 23" xfId="658" xr:uid="{00000000-0005-0000-0000-0000A0020000}"/>
    <cellStyle name="Accent6 24" xfId="659" xr:uid="{00000000-0005-0000-0000-0000A1020000}"/>
    <cellStyle name="Accent6 25" xfId="660" xr:uid="{00000000-0005-0000-0000-0000A2020000}"/>
    <cellStyle name="Accent6 26" xfId="661" xr:uid="{00000000-0005-0000-0000-0000A3020000}"/>
    <cellStyle name="Accent6 3" xfId="662" xr:uid="{00000000-0005-0000-0000-0000A4020000}"/>
    <cellStyle name="Accent6 4" xfId="663" xr:uid="{00000000-0005-0000-0000-0000A5020000}"/>
    <cellStyle name="Accent6 5" xfId="664" xr:uid="{00000000-0005-0000-0000-0000A6020000}"/>
    <cellStyle name="Accent6 6" xfId="665" xr:uid="{00000000-0005-0000-0000-0000A7020000}"/>
    <cellStyle name="Accent6 7" xfId="666" xr:uid="{00000000-0005-0000-0000-0000A8020000}"/>
    <cellStyle name="Accent6 8" xfId="667" xr:uid="{00000000-0005-0000-0000-0000A9020000}"/>
    <cellStyle name="Accent6 9" xfId="668" xr:uid="{00000000-0005-0000-0000-0000AA020000}"/>
    <cellStyle name="AggblueBoldCels" xfId="669" xr:uid="{00000000-0005-0000-0000-0000AB020000}"/>
    <cellStyle name="AggblueBoldCels 2" xfId="670" xr:uid="{00000000-0005-0000-0000-0000AC020000}"/>
    <cellStyle name="AggblueCels" xfId="671" xr:uid="{00000000-0005-0000-0000-0000AD020000}"/>
    <cellStyle name="AggblueCels 2" xfId="672" xr:uid="{00000000-0005-0000-0000-0000AE020000}"/>
    <cellStyle name="AggblueCels_1x" xfId="673" xr:uid="{00000000-0005-0000-0000-0000AF020000}"/>
    <cellStyle name="AggBoldCells" xfId="674" xr:uid="{00000000-0005-0000-0000-0000B0020000}"/>
    <cellStyle name="AggBoldCells 2" xfId="1552" xr:uid="{00000000-0005-0000-0000-0000B1020000}"/>
    <cellStyle name="AggBoldCells 3" xfId="1551" xr:uid="{00000000-0005-0000-0000-0000B2020000}"/>
    <cellStyle name="AggCels" xfId="675" xr:uid="{00000000-0005-0000-0000-0000B3020000}"/>
    <cellStyle name="AggCels 2" xfId="1554" xr:uid="{00000000-0005-0000-0000-0000B4020000}"/>
    <cellStyle name="AggCels 3" xfId="1553" xr:uid="{00000000-0005-0000-0000-0000B5020000}"/>
    <cellStyle name="AggCels_T(2)" xfId="1555" xr:uid="{00000000-0005-0000-0000-0000B6020000}"/>
    <cellStyle name="AggGreen" xfId="676" xr:uid="{00000000-0005-0000-0000-0000B7020000}"/>
    <cellStyle name="AggGreen 2" xfId="677" xr:uid="{00000000-0005-0000-0000-0000B8020000}"/>
    <cellStyle name="AggGreen_Bbdr" xfId="678" xr:uid="{00000000-0005-0000-0000-0000B9020000}"/>
    <cellStyle name="AggGreen12" xfId="679" xr:uid="{00000000-0005-0000-0000-0000BA020000}"/>
    <cellStyle name="AggGreen12 2" xfId="680" xr:uid="{00000000-0005-0000-0000-0000BB020000}"/>
    <cellStyle name="AggOrange" xfId="681" xr:uid="{00000000-0005-0000-0000-0000BC020000}"/>
    <cellStyle name="AggOrange 2" xfId="682" xr:uid="{00000000-0005-0000-0000-0000BD020000}"/>
    <cellStyle name="AggOrange_B_border" xfId="683" xr:uid="{00000000-0005-0000-0000-0000BE020000}"/>
    <cellStyle name="AggOrange9" xfId="684" xr:uid="{00000000-0005-0000-0000-0000BF020000}"/>
    <cellStyle name="AggOrange9 2" xfId="685" xr:uid="{00000000-0005-0000-0000-0000C0020000}"/>
    <cellStyle name="AggOrangeLB_2x" xfId="686" xr:uid="{00000000-0005-0000-0000-0000C1020000}"/>
    <cellStyle name="AggOrangeLBorder" xfId="687" xr:uid="{00000000-0005-0000-0000-0000C2020000}"/>
    <cellStyle name="AggOrangeLBorder 2" xfId="688" xr:uid="{00000000-0005-0000-0000-0000C3020000}"/>
    <cellStyle name="AggOrangeRBorder" xfId="689" xr:uid="{00000000-0005-0000-0000-0000C4020000}"/>
    <cellStyle name="AggOrangeRBorder 2" xfId="690" xr:uid="{00000000-0005-0000-0000-0000C5020000}"/>
    <cellStyle name="Akzent1" xfId="691" xr:uid="{00000000-0005-0000-0000-0000C6020000}"/>
    <cellStyle name="Akzent2" xfId="692" xr:uid="{00000000-0005-0000-0000-0000C7020000}"/>
    <cellStyle name="Akzent3" xfId="693" xr:uid="{00000000-0005-0000-0000-0000C8020000}"/>
    <cellStyle name="Akzent4" xfId="694" xr:uid="{00000000-0005-0000-0000-0000C9020000}"/>
    <cellStyle name="Akzent5" xfId="695" xr:uid="{00000000-0005-0000-0000-0000CA020000}"/>
    <cellStyle name="Akzent6" xfId="696" xr:uid="{00000000-0005-0000-0000-0000CB020000}"/>
    <cellStyle name="Ausgabe" xfId="697" xr:uid="{00000000-0005-0000-0000-0000CC020000}"/>
    <cellStyle name="Avertissement 10" xfId="698" xr:uid="{00000000-0005-0000-0000-0000CD020000}"/>
    <cellStyle name="Avertissement 11" xfId="699" xr:uid="{00000000-0005-0000-0000-0000CE020000}"/>
    <cellStyle name="Avertissement 12" xfId="700" xr:uid="{00000000-0005-0000-0000-0000CF020000}"/>
    <cellStyle name="Avertissement 13" xfId="701" xr:uid="{00000000-0005-0000-0000-0000D0020000}"/>
    <cellStyle name="Avertissement 14" xfId="702" xr:uid="{00000000-0005-0000-0000-0000D1020000}"/>
    <cellStyle name="Avertissement 15" xfId="703" xr:uid="{00000000-0005-0000-0000-0000D2020000}"/>
    <cellStyle name="Avertissement 16" xfId="704" xr:uid="{00000000-0005-0000-0000-0000D3020000}"/>
    <cellStyle name="Avertissement 17" xfId="705" xr:uid="{00000000-0005-0000-0000-0000D4020000}"/>
    <cellStyle name="Avertissement 18" xfId="706" xr:uid="{00000000-0005-0000-0000-0000D5020000}"/>
    <cellStyle name="Avertissement 19" xfId="707" xr:uid="{00000000-0005-0000-0000-0000D6020000}"/>
    <cellStyle name="Avertissement 2" xfId="708" xr:uid="{00000000-0005-0000-0000-0000D7020000}"/>
    <cellStyle name="Avertissement 20" xfId="709" xr:uid="{00000000-0005-0000-0000-0000D8020000}"/>
    <cellStyle name="Avertissement 21" xfId="710" xr:uid="{00000000-0005-0000-0000-0000D9020000}"/>
    <cellStyle name="Avertissement 22" xfId="711" xr:uid="{00000000-0005-0000-0000-0000DA020000}"/>
    <cellStyle name="Avertissement 23" xfId="712" xr:uid="{00000000-0005-0000-0000-0000DB020000}"/>
    <cellStyle name="Avertissement 24" xfId="713" xr:uid="{00000000-0005-0000-0000-0000DC020000}"/>
    <cellStyle name="Avertissement 25" xfId="714" xr:uid="{00000000-0005-0000-0000-0000DD020000}"/>
    <cellStyle name="Avertissement 26" xfId="715" xr:uid="{00000000-0005-0000-0000-0000DE020000}"/>
    <cellStyle name="Avertissement 3" xfId="716" xr:uid="{00000000-0005-0000-0000-0000DF020000}"/>
    <cellStyle name="Avertissement 4" xfId="717" xr:uid="{00000000-0005-0000-0000-0000E0020000}"/>
    <cellStyle name="Avertissement 5" xfId="718" xr:uid="{00000000-0005-0000-0000-0000E1020000}"/>
    <cellStyle name="Avertissement 6" xfId="719" xr:uid="{00000000-0005-0000-0000-0000E2020000}"/>
    <cellStyle name="Avertissement 7" xfId="720" xr:uid="{00000000-0005-0000-0000-0000E3020000}"/>
    <cellStyle name="Avertissement 8" xfId="721" xr:uid="{00000000-0005-0000-0000-0000E4020000}"/>
    <cellStyle name="Avertissement 9" xfId="722" xr:uid="{00000000-0005-0000-0000-0000E5020000}"/>
    <cellStyle name="Bad 2" xfId="723" xr:uid="{00000000-0005-0000-0000-0000E6020000}"/>
    <cellStyle name="Bad 3" xfId="724" xr:uid="{00000000-0005-0000-0000-0000E7020000}"/>
    <cellStyle name="Berechnung" xfId="725" xr:uid="{00000000-0005-0000-0000-0000E8020000}"/>
    <cellStyle name="Bold GHG Numbers (0.00)" xfId="726" xr:uid="{00000000-0005-0000-0000-0000E9020000}"/>
    <cellStyle name="Calcul 10" xfId="727" xr:uid="{00000000-0005-0000-0000-0000EA020000}"/>
    <cellStyle name="Calcul 11" xfId="728" xr:uid="{00000000-0005-0000-0000-0000EB020000}"/>
    <cellStyle name="Calcul 12" xfId="729" xr:uid="{00000000-0005-0000-0000-0000EC020000}"/>
    <cellStyle name="Calcul 13" xfId="730" xr:uid="{00000000-0005-0000-0000-0000ED020000}"/>
    <cellStyle name="Calcul 14" xfId="731" xr:uid="{00000000-0005-0000-0000-0000EE020000}"/>
    <cellStyle name="Calcul 15" xfId="732" xr:uid="{00000000-0005-0000-0000-0000EF020000}"/>
    <cellStyle name="Calcul 16" xfId="733" xr:uid="{00000000-0005-0000-0000-0000F0020000}"/>
    <cellStyle name="Calcul 17" xfId="734" xr:uid="{00000000-0005-0000-0000-0000F1020000}"/>
    <cellStyle name="Calcul 18" xfId="735" xr:uid="{00000000-0005-0000-0000-0000F2020000}"/>
    <cellStyle name="Calcul 19" xfId="736" xr:uid="{00000000-0005-0000-0000-0000F3020000}"/>
    <cellStyle name="Calcul 2" xfId="737" xr:uid="{00000000-0005-0000-0000-0000F4020000}"/>
    <cellStyle name="Calcul 20" xfId="738" xr:uid="{00000000-0005-0000-0000-0000F5020000}"/>
    <cellStyle name="Calcul 21" xfId="739" xr:uid="{00000000-0005-0000-0000-0000F6020000}"/>
    <cellStyle name="Calcul 22" xfId="740" xr:uid="{00000000-0005-0000-0000-0000F7020000}"/>
    <cellStyle name="Calcul 23" xfId="741" xr:uid="{00000000-0005-0000-0000-0000F8020000}"/>
    <cellStyle name="Calcul 24" xfId="742" xr:uid="{00000000-0005-0000-0000-0000F9020000}"/>
    <cellStyle name="Calcul 25" xfId="743" xr:uid="{00000000-0005-0000-0000-0000FA020000}"/>
    <cellStyle name="Calcul 26" xfId="744" xr:uid="{00000000-0005-0000-0000-0000FB020000}"/>
    <cellStyle name="Calcul 3" xfId="745" xr:uid="{00000000-0005-0000-0000-0000FC020000}"/>
    <cellStyle name="Calcul 4" xfId="746" xr:uid="{00000000-0005-0000-0000-0000FD020000}"/>
    <cellStyle name="Calcul 5" xfId="747" xr:uid="{00000000-0005-0000-0000-0000FE020000}"/>
    <cellStyle name="Calcul 6" xfId="748" xr:uid="{00000000-0005-0000-0000-0000FF020000}"/>
    <cellStyle name="Calcul 7" xfId="749" xr:uid="{00000000-0005-0000-0000-000000030000}"/>
    <cellStyle name="Calcul 8" xfId="750" xr:uid="{00000000-0005-0000-0000-000001030000}"/>
    <cellStyle name="Calcul 9" xfId="751" xr:uid="{00000000-0005-0000-0000-000002030000}"/>
    <cellStyle name="Calculation 2" xfId="752" xr:uid="{00000000-0005-0000-0000-000003030000}"/>
    <cellStyle name="Calculation 3" xfId="753" xr:uid="{00000000-0005-0000-0000-000004030000}"/>
    <cellStyle name="Cellule liée 10" xfId="754" xr:uid="{00000000-0005-0000-0000-000005030000}"/>
    <cellStyle name="Cellule liée 11" xfId="755" xr:uid="{00000000-0005-0000-0000-000006030000}"/>
    <cellStyle name="Cellule liée 12" xfId="756" xr:uid="{00000000-0005-0000-0000-000007030000}"/>
    <cellStyle name="Cellule liée 13" xfId="757" xr:uid="{00000000-0005-0000-0000-000008030000}"/>
    <cellStyle name="Cellule liée 14" xfId="758" xr:uid="{00000000-0005-0000-0000-000009030000}"/>
    <cellStyle name="Cellule liée 15" xfId="759" xr:uid="{00000000-0005-0000-0000-00000A030000}"/>
    <cellStyle name="Cellule liée 16" xfId="760" xr:uid="{00000000-0005-0000-0000-00000B030000}"/>
    <cellStyle name="Cellule liée 17" xfId="761" xr:uid="{00000000-0005-0000-0000-00000C030000}"/>
    <cellStyle name="Cellule liée 18" xfId="762" xr:uid="{00000000-0005-0000-0000-00000D030000}"/>
    <cellStyle name="Cellule liée 19" xfId="763" xr:uid="{00000000-0005-0000-0000-00000E030000}"/>
    <cellStyle name="Cellule liée 2" xfId="764" xr:uid="{00000000-0005-0000-0000-00000F030000}"/>
    <cellStyle name="Cellule liée 20" xfId="765" xr:uid="{00000000-0005-0000-0000-000010030000}"/>
    <cellStyle name="Cellule liée 21" xfId="766" xr:uid="{00000000-0005-0000-0000-000011030000}"/>
    <cellStyle name="Cellule liée 22" xfId="767" xr:uid="{00000000-0005-0000-0000-000012030000}"/>
    <cellStyle name="Cellule liée 23" xfId="768" xr:uid="{00000000-0005-0000-0000-000013030000}"/>
    <cellStyle name="Cellule liée 24" xfId="769" xr:uid="{00000000-0005-0000-0000-000014030000}"/>
    <cellStyle name="Cellule liée 25" xfId="770" xr:uid="{00000000-0005-0000-0000-000015030000}"/>
    <cellStyle name="Cellule liée 26" xfId="771" xr:uid="{00000000-0005-0000-0000-000016030000}"/>
    <cellStyle name="Cellule liée 3" xfId="772" xr:uid="{00000000-0005-0000-0000-000017030000}"/>
    <cellStyle name="Cellule liée 4" xfId="773" xr:uid="{00000000-0005-0000-0000-000018030000}"/>
    <cellStyle name="Cellule liée 5" xfId="774" xr:uid="{00000000-0005-0000-0000-000019030000}"/>
    <cellStyle name="Cellule liée 6" xfId="775" xr:uid="{00000000-0005-0000-0000-00001A030000}"/>
    <cellStyle name="Cellule liée 7" xfId="776" xr:uid="{00000000-0005-0000-0000-00001B030000}"/>
    <cellStyle name="Cellule liée 8" xfId="777" xr:uid="{00000000-0005-0000-0000-00001C030000}"/>
    <cellStyle name="Cellule liée 9" xfId="778" xr:uid="{00000000-0005-0000-0000-00001D030000}"/>
    <cellStyle name="Check Cell 2" xfId="779" xr:uid="{00000000-0005-0000-0000-00001E030000}"/>
    <cellStyle name="Check Cell 3" xfId="780" xr:uid="{00000000-0005-0000-0000-00001F030000}"/>
    <cellStyle name="Comma" xfId="1" builtinId="3"/>
    <cellStyle name="Comma 2" xfId="781" xr:uid="{00000000-0005-0000-0000-000021030000}"/>
    <cellStyle name="Comma 2 2" xfId="782" xr:uid="{00000000-0005-0000-0000-000022030000}"/>
    <cellStyle name="Comma 2 2 2" xfId="1556" xr:uid="{00000000-0005-0000-0000-000023030000}"/>
    <cellStyle name="Comma 2 3" xfId="783" xr:uid="{00000000-0005-0000-0000-000024030000}"/>
    <cellStyle name="Comma 2 4" xfId="1524" xr:uid="{00000000-0005-0000-0000-000025030000}"/>
    <cellStyle name="Comma 3" xfId="5" xr:uid="{00000000-0005-0000-0000-000026030000}"/>
    <cellStyle name="Comma 3 2" xfId="784" xr:uid="{00000000-0005-0000-0000-000027030000}"/>
    <cellStyle name="Comma 3 2 2" xfId="785" xr:uid="{00000000-0005-0000-0000-000028030000}"/>
    <cellStyle name="Comma 3 2 3" xfId="1515" xr:uid="{00000000-0005-0000-0000-000029030000}"/>
    <cellStyle name="Comma 3 3" xfId="786" xr:uid="{00000000-0005-0000-0000-00002A030000}"/>
    <cellStyle name="Comma 3 4" xfId="1557" xr:uid="{00000000-0005-0000-0000-00002B030000}"/>
    <cellStyle name="Comma 4" xfId="787" xr:uid="{00000000-0005-0000-0000-00002C030000}"/>
    <cellStyle name="Comma 4 2" xfId="788" xr:uid="{00000000-0005-0000-0000-00002D030000}"/>
    <cellStyle name="Comma 4 3" xfId="789" xr:uid="{00000000-0005-0000-0000-00002E030000}"/>
    <cellStyle name="Comma 4 4" xfId="790" xr:uid="{00000000-0005-0000-0000-00002F030000}"/>
    <cellStyle name="Comma 5" xfId="791" xr:uid="{00000000-0005-0000-0000-000030030000}"/>
    <cellStyle name="Comma 5 2" xfId="792" xr:uid="{00000000-0005-0000-0000-000031030000}"/>
    <cellStyle name="Comma 6" xfId="793" xr:uid="{00000000-0005-0000-0000-000032030000}"/>
    <cellStyle name="Comma 6 2" xfId="794" xr:uid="{00000000-0005-0000-0000-000033030000}"/>
    <cellStyle name="Comma 6 3" xfId="795" xr:uid="{00000000-0005-0000-0000-000034030000}"/>
    <cellStyle name="Comma 7" xfId="796" xr:uid="{00000000-0005-0000-0000-000035030000}"/>
    <cellStyle name="Comma 8" xfId="797" xr:uid="{00000000-0005-0000-0000-000036030000}"/>
    <cellStyle name="Comma 8 2" xfId="798" xr:uid="{00000000-0005-0000-0000-000037030000}"/>
    <cellStyle name="Comma0" xfId="799" xr:uid="{00000000-0005-0000-0000-000038030000}"/>
    <cellStyle name="Comma0 2" xfId="800" xr:uid="{00000000-0005-0000-0000-000039030000}"/>
    <cellStyle name="Comma0 3" xfId="801" xr:uid="{00000000-0005-0000-0000-00003A030000}"/>
    <cellStyle name="Commentaire 10" xfId="802" xr:uid="{00000000-0005-0000-0000-00003B030000}"/>
    <cellStyle name="Commentaire 11" xfId="803" xr:uid="{00000000-0005-0000-0000-00003C030000}"/>
    <cellStyle name="Commentaire 12" xfId="804" xr:uid="{00000000-0005-0000-0000-00003D030000}"/>
    <cellStyle name="Commentaire 13" xfId="805" xr:uid="{00000000-0005-0000-0000-00003E030000}"/>
    <cellStyle name="Commentaire 14" xfId="806" xr:uid="{00000000-0005-0000-0000-00003F030000}"/>
    <cellStyle name="Commentaire 15" xfId="807" xr:uid="{00000000-0005-0000-0000-000040030000}"/>
    <cellStyle name="Commentaire 16" xfId="808" xr:uid="{00000000-0005-0000-0000-000041030000}"/>
    <cellStyle name="Commentaire 17" xfId="809" xr:uid="{00000000-0005-0000-0000-000042030000}"/>
    <cellStyle name="Commentaire 18" xfId="810" xr:uid="{00000000-0005-0000-0000-000043030000}"/>
    <cellStyle name="Commentaire 19" xfId="811" xr:uid="{00000000-0005-0000-0000-000044030000}"/>
    <cellStyle name="Commentaire 2" xfId="812" xr:uid="{00000000-0005-0000-0000-000045030000}"/>
    <cellStyle name="Commentaire 20" xfId="813" xr:uid="{00000000-0005-0000-0000-000046030000}"/>
    <cellStyle name="Commentaire 21" xfId="814" xr:uid="{00000000-0005-0000-0000-000047030000}"/>
    <cellStyle name="Commentaire 22" xfId="815" xr:uid="{00000000-0005-0000-0000-000048030000}"/>
    <cellStyle name="Commentaire 23" xfId="816" xr:uid="{00000000-0005-0000-0000-000049030000}"/>
    <cellStyle name="Commentaire 24" xfId="817" xr:uid="{00000000-0005-0000-0000-00004A030000}"/>
    <cellStyle name="Commentaire 25" xfId="818" xr:uid="{00000000-0005-0000-0000-00004B030000}"/>
    <cellStyle name="Commentaire 26" xfId="819" xr:uid="{00000000-0005-0000-0000-00004C030000}"/>
    <cellStyle name="Commentaire 3" xfId="820" xr:uid="{00000000-0005-0000-0000-00004D030000}"/>
    <cellStyle name="Commentaire 4" xfId="821" xr:uid="{00000000-0005-0000-0000-00004E030000}"/>
    <cellStyle name="Commentaire 5" xfId="822" xr:uid="{00000000-0005-0000-0000-00004F030000}"/>
    <cellStyle name="Commentaire 6" xfId="823" xr:uid="{00000000-0005-0000-0000-000050030000}"/>
    <cellStyle name="Commentaire 7" xfId="824" xr:uid="{00000000-0005-0000-0000-000051030000}"/>
    <cellStyle name="Commentaire 8" xfId="825" xr:uid="{00000000-0005-0000-0000-000052030000}"/>
    <cellStyle name="Commentaire 9" xfId="826" xr:uid="{00000000-0005-0000-0000-000053030000}"/>
    <cellStyle name="Constants" xfId="827" xr:uid="{00000000-0005-0000-0000-000054030000}"/>
    <cellStyle name="Currency0" xfId="828" xr:uid="{00000000-0005-0000-0000-000055030000}"/>
    <cellStyle name="Currency0 2" xfId="829" xr:uid="{00000000-0005-0000-0000-000056030000}"/>
    <cellStyle name="Currency0 3" xfId="830" xr:uid="{00000000-0005-0000-0000-000057030000}"/>
    <cellStyle name="CustomCellsOrange" xfId="831" xr:uid="{00000000-0005-0000-0000-000058030000}"/>
    <cellStyle name="CustomizationCells" xfId="832" xr:uid="{00000000-0005-0000-0000-000059030000}"/>
    <cellStyle name="CustomizationGreenCells" xfId="833" xr:uid="{00000000-0005-0000-0000-00005A030000}"/>
    <cellStyle name="Date" xfId="834" xr:uid="{00000000-0005-0000-0000-00005B030000}"/>
    <cellStyle name="Date 2" xfId="835" xr:uid="{00000000-0005-0000-0000-00005C030000}"/>
    <cellStyle name="Date 3" xfId="836" xr:uid="{00000000-0005-0000-0000-00005D030000}"/>
    <cellStyle name="DocBox_EmptyRow" xfId="837" xr:uid="{00000000-0005-0000-0000-00005E030000}"/>
    <cellStyle name="Eingabe" xfId="838" xr:uid="{00000000-0005-0000-0000-00005F030000}"/>
    <cellStyle name="Empty_B_border" xfId="839" xr:uid="{00000000-0005-0000-0000-000060030000}"/>
    <cellStyle name="Entrée 10" xfId="840" xr:uid="{00000000-0005-0000-0000-000061030000}"/>
    <cellStyle name="Entrée 11" xfId="841" xr:uid="{00000000-0005-0000-0000-000062030000}"/>
    <cellStyle name="Entrée 12" xfId="842" xr:uid="{00000000-0005-0000-0000-000063030000}"/>
    <cellStyle name="Entrée 13" xfId="843" xr:uid="{00000000-0005-0000-0000-000064030000}"/>
    <cellStyle name="Entrée 14" xfId="844" xr:uid="{00000000-0005-0000-0000-000065030000}"/>
    <cellStyle name="Entrée 15" xfId="845" xr:uid="{00000000-0005-0000-0000-000066030000}"/>
    <cellStyle name="Entrée 16" xfId="846" xr:uid="{00000000-0005-0000-0000-000067030000}"/>
    <cellStyle name="Entrée 17" xfId="847" xr:uid="{00000000-0005-0000-0000-000068030000}"/>
    <cellStyle name="Entrée 18" xfId="848" xr:uid="{00000000-0005-0000-0000-000069030000}"/>
    <cellStyle name="Entrée 19" xfId="849" xr:uid="{00000000-0005-0000-0000-00006A030000}"/>
    <cellStyle name="Entrée 2" xfId="850" xr:uid="{00000000-0005-0000-0000-00006B030000}"/>
    <cellStyle name="Entrée 20" xfId="851" xr:uid="{00000000-0005-0000-0000-00006C030000}"/>
    <cellStyle name="Entrée 21" xfId="852" xr:uid="{00000000-0005-0000-0000-00006D030000}"/>
    <cellStyle name="Entrée 22" xfId="853" xr:uid="{00000000-0005-0000-0000-00006E030000}"/>
    <cellStyle name="Entrée 23" xfId="854" xr:uid="{00000000-0005-0000-0000-00006F030000}"/>
    <cellStyle name="Entrée 24" xfId="855" xr:uid="{00000000-0005-0000-0000-000070030000}"/>
    <cellStyle name="Entrée 25" xfId="856" xr:uid="{00000000-0005-0000-0000-000071030000}"/>
    <cellStyle name="Entrée 26" xfId="857" xr:uid="{00000000-0005-0000-0000-000072030000}"/>
    <cellStyle name="Entrée 3" xfId="858" xr:uid="{00000000-0005-0000-0000-000073030000}"/>
    <cellStyle name="Entrée 4" xfId="859" xr:uid="{00000000-0005-0000-0000-000074030000}"/>
    <cellStyle name="Entrée 5" xfId="860" xr:uid="{00000000-0005-0000-0000-000075030000}"/>
    <cellStyle name="Entrée 6" xfId="861" xr:uid="{00000000-0005-0000-0000-000076030000}"/>
    <cellStyle name="Entrée 7" xfId="862" xr:uid="{00000000-0005-0000-0000-000077030000}"/>
    <cellStyle name="Entrée 8" xfId="863" xr:uid="{00000000-0005-0000-0000-000078030000}"/>
    <cellStyle name="Entrée 9" xfId="864" xr:uid="{00000000-0005-0000-0000-000079030000}"/>
    <cellStyle name="Ergebnis" xfId="865" xr:uid="{00000000-0005-0000-0000-00007A030000}"/>
    <cellStyle name="Erklärender Text" xfId="866" xr:uid="{00000000-0005-0000-0000-00007B030000}"/>
    <cellStyle name="Explanatory Text 2" xfId="867" xr:uid="{00000000-0005-0000-0000-00007C030000}"/>
    <cellStyle name="Explanatory Text 3" xfId="868" xr:uid="{00000000-0005-0000-0000-00007D030000}"/>
    <cellStyle name="Fixed" xfId="869" xr:uid="{00000000-0005-0000-0000-00007E030000}"/>
    <cellStyle name="Fixed 2" xfId="870" xr:uid="{00000000-0005-0000-0000-00007F030000}"/>
    <cellStyle name="Good 2" xfId="871" xr:uid="{00000000-0005-0000-0000-000080030000}"/>
    <cellStyle name="Good 3" xfId="872" xr:uid="{00000000-0005-0000-0000-000081030000}"/>
    <cellStyle name="Gut" xfId="873" xr:uid="{00000000-0005-0000-0000-000082030000}"/>
    <cellStyle name="Heading 1 2" xfId="874" xr:uid="{00000000-0005-0000-0000-000083030000}"/>
    <cellStyle name="Heading 1 2 2" xfId="875" xr:uid="{00000000-0005-0000-0000-000084030000}"/>
    <cellStyle name="Heading 1 3" xfId="876" xr:uid="{00000000-0005-0000-0000-000085030000}"/>
    <cellStyle name="Heading 1 3 2" xfId="1525" xr:uid="{00000000-0005-0000-0000-000086030000}"/>
    <cellStyle name="Heading 2 2" xfId="877" xr:uid="{00000000-0005-0000-0000-000087030000}"/>
    <cellStyle name="Heading 2 2 2" xfId="878" xr:uid="{00000000-0005-0000-0000-000088030000}"/>
    <cellStyle name="Heading 2 3" xfId="879" xr:uid="{00000000-0005-0000-0000-000089030000}"/>
    <cellStyle name="Heading 2 3 2" xfId="1526" xr:uid="{00000000-0005-0000-0000-00008A030000}"/>
    <cellStyle name="Heading 3 2" xfId="880" xr:uid="{00000000-0005-0000-0000-00008B030000}"/>
    <cellStyle name="Heading 3 3" xfId="881" xr:uid="{00000000-0005-0000-0000-00008C030000}"/>
    <cellStyle name="Heading 4 2" xfId="882" xr:uid="{00000000-0005-0000-0000-00008D030000}"/>
    <cellStyle name="Heading 4 3" xfId="883" xr:uid="{00000000-0005-0000-0000-00008E030000}"/>
    <cellStyle name="Headline" xfId="884" xr:uid="{00000000-0005-0000-0000-00008F030000}"/>
    <cellStyle name="Hyperlink 2" xfId="885" xr:uid="{00000000-0005-0000-0000-000090030000}"/>
    <cellStyle name="Input 2" xfId="886" xr:uid="{00000000-0005-0000-0000-000091030000}"/>
    <cellStyle name="Input 3" xfId="887" xr:uid="{00000000-0005-0000-0000-000092030000}"/>
    <cellStyle name="InputCells" xfId="888" xr:uid="{00000000-0005-0000-0000-000093030000}"/>
    <cellStyle name="InputCells 2" xfId="889" xr:uid="{00000000-0005-0000-0000-000094030000}"/>
    <cellStyle name="InputCells_Bborder_1" xfId="890" xr:uid="{00000000-0005-0000-0000-000095030000}"/>
    <cellStyle name="InputCells12" xfId="891" xr:uid="{00000000-0005-0000-0000-000096030000}"/>
    <cellStyle name="InputCells12 2" xfId="892" xr:uid="{00000000-0005-0000-0000-000097030000}"/>
    <cellStyle name="InputCells12_BBorder" xfId="893" xr:uid="{00000000-0005-0000-0000-000098030000}"/>
    <cellStyle name="Insatisfaisant 10" xfId="894" xr:uid="{00000000-0005-0000-0000-000099030000}"/>
    <cellStyle name="Insatisfaisant 11" xfId="895" xr:uid="{00000000-0005-0000-0000-00009A030000}"/>
    <cellStyle name="Insatisfaisant 12" xfId="896" xr:uid="{00000000-0005-0000-0000-00009B030000}"/>
    <cellStyle name="Insatisfaisant 13" xfId="897" xr:uid="{00000000-0005-0000-0000-00009C030000}"/>
    <cellStyle name="Insatisfaisant 14" xfId="898" xr:uid="{00000000-0005-0000-0000-00009D030000}"/>
    <cellStyle name="Insatisfaisant 15" xfId="899" xr:uid="{00000000-0005-0000-0000-00009E030000}"/>
    <cellStyle name="Insatisfaisant 16" xfId="900" xr:uid="{00000000-0005-0000-0000-00009F030000}"/>
    <cellStyle name="Insatisfaisant 17" xfId="901" xr:uid="{00000000-0005-0000-0000-0000A0030000}"/>
    <cellStyle name="Insatisfaisant 18" xfId="902" xr:uid="{00000000-0005-0000-0000-0000A1030000}"/>
    <cellStyle name="Insatisfaisant 19" xfId="903" xr:uid="{00000000-0005-0000-0000-0000A2030000}"/>
    <cellStyle name="Insatisfaisant 2" xfId="904" xr:uid="{00000000-0005-0000-0000-0000A3030000}"/>
    <cellStyle name="Insatisfaisant 20" xfId="905" xr:uid="{00000000-0005-0000-0000-0000A4030000}"/>
    <cellStyle name="Insatisfaisant 21" xfId="906" xr:uid="{00000000-0005-0000-0000-0000A5030000}"/>
    <cellStyle name="Insatisfaisant 22" xfId="907" xr:uid="{00000000-0005-0000-0000-0000A6030000}"/>
    <cellStyle name="Insatisfaisant 23" xfId="908" xr:uid="{00000000-0005-0000-0000-0000A7030000}"/>
    <cellStyle name="Insatisfaisant 24" xfId="909" xr:uid="{00000000-0005-0000-0000-0000A8030000}"/>
    <cellStyle name="Insatisfaisant 25" xfId="910" xr:uid="{00000000-0005-0000-0000-0000A9030000}"/>
    <cellStyle name="Insatisfaisant 26" xfId="911" xr:uid="{00000000-0005-0000-0000-0000AA030000}"/>
    <cellStyle name="Insatisfaisant 3" xfId="912" xr:uid="{00000000-0005-0000-0000-0000AB030000}"/>
    <cellStyle name="Insatisfaisant 4" xfId="913" xr:uid="{00000000-0005-0000-0000-0000AC030000}"/>
    <cellStyle name="Insatisfaisant 5" xfId="914" xr:uid="{00000000-0005-0000-0000-0000AD030000}"/>
    <cellStyle name="Insatisfaisant 6" xfId="915" xr:uid="{00000000-0005-0000-0000-0000AE030000}"/>
    <cellStyle name="Insatisfaisant 7" xfId="916" xr:uid="{00000000-0005-0000-0000-0000AF030000}"/>
    <cellStyle name="Insatisfaisant 8" xfId="917" xr:uid="{00000000-0005-0000-0000-0000B0030000}"/>
    <cellStyle name="Insatisfaisant 9" xfId="918" xr:uid="{00000000-0005-0000-0000-0000B1030000}"/>
    <cellStyle name="IntCells" xfId="919" xr:uid="{00000000-0005-0000-0000-0000B2030000}"/>
    <cellStyle name="KP_thin_border_dark_grey" xfId="920" xr:uid="{00000000-0005-0000-0000-0000B3030000}"/>
    <cellStyle name="Lien hypertexte 2" xfId="921" xr:uid="{00000000-0005-0000-0000-0000B4030000}"/>
    <cellStyle name="Linked Cell 2" xfId="922" xr:uid="{00000000-0005-0000-0000-0000B5030000}"/>
    <cellStyle name="Linked Cell 3" xfId="923" xr:uid="{00000000-0005-0000-0000-0000B6030000}"/>
    <cellStyle name="Milliers 2" xfId="924" xr:uid="{00000000-0005-0000-0000-0000B7030000}"/>
    <cellStyle name="Milliers 3" xfId="925" xr:uid="{00000000-0005-0000-0000-0000B8030000}"/>
    <cellStyle name="Milliers_7203042_041_EN_1990_Summary_Rounded" xfId="926" xr:uid="{00000000-0005-0000-0000-0000B9030000}"/>
    <cellStyle name="Neutral 2" xfId="927" xr:uid="{00000000-0005-0000-0000-0000BA030000}"/>
    <cellStyle name="Neutral 3" xfId="928" xr:uid="{00000000-0005-0000-0000-0000BB030000}"/>
    <cellStyle name="Neutre 10" xfId="929" xr:uid="{00000000-0005-0000-0000-0000BC030000}"/>
    <cellStyle name="Neutre 11" xfId="930" xr:uid="{00000000-0005-0000-0000-0000BD030000}"/>
    <cellStyle name="Neutre 12" xfId="931" xr:uid="{00000000-0005-0000-0000-0000BE030000}"/>
    <cellStyle name="Neutre 13" xfId="932" xr:uid="{00000000-0005-0000-0000-0000BF030000}"/>
    <cellStyle name="Neutre 14" xfId="933" xr:uid="{00000000-0005-0000-0000-0000C0030000}"/>
    <cellStyle name="Neutre 15" xfId="934" xr:uid="{00000000-0005-0000-0000-0000C1030000}"/>
    <cellStyle name="Neutre 16" xfId="935" xr:uid="{00000000-0005-0000-0000-0000C2030000}"/>
    <cellStyle name="Neutre 17" xfId="936" xr:uid="{00000000-0005-0000-0000-0000C3030000}"/>
    <cellStyle name="Neutre 18" xfId="937" xr:uid="{00000000-0005-0000-0000-0000C4030000}"/>
    <cellStyle name="Neutre 19" xfId="938" xr:uid="{00000000-0005-0000-0000-0000C5030000}"/>
    <cellStyle name="Neutre 2" xfId="939" xr:uid="{00000000-0005-0000-0000-0000C6030000}"/>
    <cellStyle name="Neutre 20" xfId="940" xr:uid="{00000000-0005-0000-0000-0000C7030000}"/>
    <cellStyle name="Neutre 21" xfId="941" xr:uid="{00000000-0005-0000-0000-0000C8030000}"/>
    <cellStyle name="Neutre 22" xfId="942" xr:uid="{00000000-0005-0000-0000-0000C9030000}"/>
    <cellStyle name="Neutre 23" xfId="943" xr:uid="{00000000-0005-0000-0000-0000CA030000}"/>
    <cellStyle name="Neutre 24" xfId="944" xr:uid="{00000000-0005-0000-0000-0000CB030000}"/>
    <cellStyle name="Neutre 25" xfId="945" xr:uid="{00000000-0005-0000-0000-0000CC030000}"/>
    <cellStyle name="Neutre 26" xfId="946" xr:uid="{00000000-0005-0000-0000-0000CD030000}"/>
    <cellStyle name="Neutre 3" xfId="947" xr:uid="{00000000-0005-0000-0000-0000CE030000}"/>
    <cellStyle name="Neutre 4" xfId="948" xr:uid="{00000000-0005-0000-0000-0000CF030000}"/>
    <cellStyle name="Neutre 5" xfId="949" xr:uid="{00000000-0005-0000-0000-0000D0030000}"/>
    <cellStyle name="Neutre 6" xfId="950" xr:uid="{00000000-0005-0000-0000-0000D1030000}"/>
    <cellStyle name="Neutre 7" xfId="951" xr:uid="{00000000-0005-0000-0000-0000D2030000}"/>
    <cellStyle name="Neutre 8" xfId="952" xr:uid="{00000000-0005-0000-0000-0000D3030000}"/>
    <cellStyle name="Neutre 9" xfId="953" xr:uid="{00000000-0005-0000-0000-0000D4030000}"/>
    <cellStyle name="Normal" xfId="0" builtinId="0"/>
    <cellStyle name="Normal 10" xfId="954" xr:uid="{00000000-0005-0000-0000-0000D6030000}"/>
    <cellStyle name="Normal 10 2" xfId="955" xr:uid="{00000000-0005-0000-0000-0000D7030000}"/>
    <cellStyle name="Normal 10 3" xfId="956" xr:uid="{00000000-0005-0000-0000-0000D8030000}"/>
    <cellStyle name="Normal 11" xfId="957" xr:uid="{00000000-0005-0000-0000-0000D9030000}"/>
    <cellStyle name="Normal 11 2" xfId="958" xr:uid="{00000000-0005-0000-0000-0000DA030000}"/>
    <cellStyle name="Normal 11 2 2" xfId="959" xr:uid="{00000000-0005-0000-0000-0000DB030000}"/>
    <cellStyle name="Normal 11 2 3" xfId="960" xr:uid="{00000000-0005-0000-0000-0000DC030000}"/>
    <cellStyle name="Normal 11 2 3 2" xfId="961" xr:uid="{00000000-0005-0000-0000-0000DD030000}"/>
    <cellStyle name="Normal 11 2 3 3" xfId="962" xr:uid="{00000000-0005-0000-0000-0000DE030000}"/>
    <cellStyle name="Normal 11 2 4" xfId="963" xr:uid="{00000000-0005-0000-0000-0000DF030000}"/>
    <cellStyle name="Normal 11 2 5" xfId="964" xr:uid="{00000000-0005-0000-0000-0000E0030000}"/>
    <cellStyle name="Normal 11 3" xfId="965" xr:uid="{00000000-0005-0000-0000-0000E1030000}"/>
    <cellStyle name="Normal 11 4" xfId="966" xr:uid="{00000000-0005-0000-0000-0000E2030000}"/>
    <cellStyle name="Normal 12" xfId="967" xr:uid="{00000000-0005-0000-0000-0000E3030000}"/>
    <cellStyle name="Normal 13" xfId="968" xr:uid="{00000000-0005-0000-0000-0000E4030000}"/>
    <cellStyle name="Normal 13 2" xfId="969" xr:uid="{00000000-0005-0000-0000-0000E5030000}"/>
    <cellStyle name="Normal 14" xfId="970" xr:uid="{00000000-0005-0000-0000-0000E6030000}"/>
    <cellStyle name="Normal 15" xfId="971" xr:uid="{00000000-0005-0000-0000-0000E7030000}"/>
    <cellStyle name="Normal 16" xfId="972" xr:uid="{00000000-0005-0000-0000-0000E8030000}"/>
    <cellStyle name="Normal 17" xfId="973" xr:uid="{00000000-0005-0000-0000-0000E9030000}"/>
    <cellStyle name="Normal 18" xfId="974" xr:uid="{00000000-0005-0000-0000-0000EA030000}"/>
    <cellStyle name="Normal 19" xfId="975" xr:uid="{00000000-0005-0000-0000-0000EB030000}"/>
    <cellStyle name="Normal 2" xfId="4" xr:uid="{00000000-0005-0000-0000-0000EC030000}"/>
    <cellStyle name="Normal 2 10" xfId="976" xr:uid="{00000000-0005-0000-0000-0000ED030000}"/>
    <cellStyle name="Normal 2 11" xfId="977" xr:uid="{00000000-0005-0000-0000-0000EE030000}"/>
    <cellStyle name="Normal 2 12" xfId="978" xr:uid="{00000000-0005-0000-0000-0000EF030000}"/>
    <cellStyle name="Normal 2 13" xfId="979" xr:uid="{00000000-0005-0000-0000-0000F0030000}"/>
    <cellStyle name="Normal 2 14" xfId="980" xr:uid="{00000000-0005-0000-0000-0000F1030000}"/>
    <cellStyle name="Normal 2 15" xfId="981" xr:uid="{00000000-0005-0000-0000-0000F2030000}"/>
    <cellStyle name="Normal 2 16" xfId="982" xr:uid="{00000000-0005-0000-0000-0000F3030000}"/>
    <cellStyle name="Normal 2 17" xfId="983" xr:uid="{00000000-0005-0000-0000-0000F4030000}"/>
    <cellStyle name="Normal 2 18" xfId="984" xr:uid="{00000000-0005-0000-0000-0000F5030000}"/>
    <cellStyle name="Normal 2 19" xfId="985" xr:uid="{00000000-0005-0000-0000-0000F6030000}"/>
    <cellStyle name="Normal 2 2" xfId="986" xr:uid="{00000000-0005-0000-0000-0000F7030000}"/>
    <cellStyle name="Normal 2 2 10" xfId="987" xr:uid="{00000000-0005-0000-0000-0000F8030000}"/>
    <cellStyle name="Normal 2 2 11" xfId="988" xr:uid="{00000000-0005-0000-0000-0000F9030000}"/>
    <cellStyle name="Normal 2 2 12" xfId="989" xr:uid="{00000000-0005-0000-0000-0000FA030000}"/>
    <cellStyle name="Normal 2 2 13" xfId="990" xr:uid="{00000000-0005-0000-0000-0000FB030000}"/>
    <cellStyle name="Normal 2 2 14" xfId="991" xr:uid="{00000000-0005-0000-0000-0000FC030000}"/>
    <cellStyle name="Normal 2 2 15" xfId="992" xr:uid="{00000000-0005-0000-0000-0000FD030000}"/>
    <cellStyle name="Normal 2 2 16" xfId="993" xr:uid="{00000000-0005-0000-0000-0000FE030000}"/>
    <cellStyle name="Normal 2 2 17" xfId="994" xr:uid="{00000000-0005-0000-0000-0000FF030000}"/>
    <cellStyle name="Normal 2 2 18" xfId="995" xr:uid="{00000000-0005-0000-0000-000000040000}"/>
    <cellStyle name="Normal 2 2 19" xfId="996" xr:uid="{00000000-0005-0000-0000-000001040000}"/>
    <cellStyle name="Normal 2 2 2" xfId="997" xr:uid="{00000000-0005-0000-0000-000002040000}"/>
    <cellStyle name="Normal 2 2 20" xfId="998" xr:uid="{00000000-0005-0000-0000-000003040000}"/>
    <cellStyle name="Normal 2 2 3" xfId="999" xr:uid="{00000000-0005-0000-0000-000004040000}"/>
    <cellStyle name="Normal 2 2 4" xfId="1000" xr:uid="{00000000-0005-0000-0000-000005040000}"/>
    <cellStyle name="Normal 2 2 5" xfId="1001" xr:uid="{00000000-0005-0000-0000-000006040000}"/>
    <cellStyle name="Normal 2 2 6" xfId="1002" xr:uid="{00000000-0005-0000-0000-000007040000}"/>
    <cellStyle name="Normal 2 2 7" xfId="1003" xr:uid="{00000000-0005-0000-0000-000008040000}"/>
    <cellStyle name="Normal 2 2 8" xfId="1004" xr:uid="{00000000-0005-0000-0000-000009040000}"/>
    <cellStyle name="Normal 2 2 9" xfId="1005" xr:uid="{00000000-0005-0000-0000-00000A040000}"/>
    <cellStyle name="Normal 2 20" xfId="1006" xr:uid="{00000000-0005-0000-0000-00000B040000}"/>
    <cellStyle name="Normal 2 3" xfId="1007" xr:uid="{00000000-0005-0000-0000-00000C040000}"/>
    <cellStyle name="Normal 2 4" xfId="1008" xr:uid="{00000000-0005-0000-0000-00000D040000}"/>
    <cellStyle name="Normal 2 5" xfId="1009" xr:uid="{00000000-0005-0000-0000-00000E040000}"/>
    <cellStyle name="Normal 2 6" xfId="1010" xr:uid="{00000000-0005-0000-0000-00000F040000}"/>
    <cellStyle name="Normal 2 7" xfId="1011" xr:uid="{00000000-0005-0000-0000-000010040000}"/>
    <cellStyle name="Normal 2 8" xfId="1012" xr:uid="{00000000-0005-0000-0000-000011040000}"/>
    <cellStyle name="Normal 2 9" xfId="1013" xr:uid="{00000000-0005-0000-0000-000012040000}"/>
    <cellStyle name="Normal 2_A4-1" xfId="7" xr:uid="{00000000-0005-0000-0000-000013040000}"/>
    <cellStyle name="Normal 2_A8-22" xfId="3" xr:uid="{00000000-0005-0000-0000-000014040000}"/>
    <cellStyle name="Normal 20" xfId="1014" xr:uid="{00000000-0005-0000-0000-000015040000}"/>
    <cellStyle name="Normal 21" xfId="1015" xr:uid="{00000000-0005-0000-0000-000016040000}"/>
    <cellStyle name="Normal 21 2" xfId="1016" xr:uid="{00000000-0005-0000-0000-000017040000}"/>
    <cellStyle name="Normal 21 2 2" xfId="1017" xr:uid="{00000000-0005-0000-0000-000018040000}"/>
    <cellStyle name="Normal 21 2 3" xfId="1018" xr:uid="{00000000-0005-0000-0000-000019040000}"/>
    <cellStyle name="Normal 21 2 4" xfId="1019" xr:uid="{00000000-0005-0000-0000-00001A040000}"/>
    <cellStyle name="Normal 21 3" xfId="1020" xr:uid="{00000000-0005-0000-0000-00001B040000}"/>
    <cellStyle name="Normal 21 4" xfId="1021" xr:uid="{00000000-0005-0000-0000-00001C040000}"/>
    <cellStyle name="Normal 22" xfId="1514" xr:uid="{00000000-0005-0000-0000-00001D040000}"/>
    <cellStyle name="Normal 23" xfId="1513" xr:uid="{00000000-0005-0000-0000-00001E040000}"/>
    <cellStyle name="Normal 24" xfId="1516" xr:uid="{00000000-0005-0000-0000-00001F040000}"/>
    <cellStyle name="Normal 3" xfId="6" xr:uid="{00000000-0005-0000-0000-000020040000}"/>
    <cellStyle name="Normal 3 2" xfId="1022" xr:uid="{00000000-0005-0000-0000-000021040000}"/>
    <cellStyle name="Normal 3 2 2" xfId="1023" xr:uid="{00000000-0005-0000-0000-000022040000}"/>
    <cellStyle name="Normal 3 2 2 2" xfId="1024" xr:uid="{00000000-0005-0000-0000-000023040000}"/>
    <cellStyle name="Normal 3 2 2 2 2" xfId="1025" xr:uid="{00000000-0005-0000-0000-000024040000}"/>
    <cellStyle name="Normal 3 2 2 2 2 2" xfId="1026" xr:uid="{00000000-0005-0000-0000-000025040000}"/>
    <cellStyle name="Normal 3 2 2 2 2 3" xfId="1027" xr:uid="{00000000-0005-0000-0000-000026040000}"/>
    <cellStyle name="Normal 3 2 2 2 3" xfId="1028" xr:uid="{00000000-0005-0000-0000-000027040000}"/>
    <cellStyle name="Normal 3 2 2 2 4" xfId="1029" xr:uid="{00000000-0005-0000-0000-000028040000}"/>
    <cellStyle name="Normal 3 2 2 3" xfId="1030" xr:uid="{00000000-0005-0000-0000-000029040000}"/>
    <cellStyle name="Normal 3 2 2 3 2" xfId="1031" xr:uid="{00000000-0005-0000-0000-00002A040000}"/>
    <cellStyle name="Normal 3 2 2 3 3" xfId="1032" xr:uid="{00000000-0005-0000-0000-00002B040000}"/>
    <cellStyle name="Normal 3 2 2 4" xfId="1033" xr:uid="{00000000-0005-0000-0000-00002C040000}"/>
    <cellStyle name="Normal 3 2 2 5" xfId="1034" xr:uid="{00000000-0005-0000-0000-00002D040000}"/>
    <cellStyle name="Normal 3 2 3" xfId="1035" xr:uid="{00000000-0005-0000-0000-00002E040000}"/>
    <cellStyle name="Normal 3 2 3 2" xfId="1036" xr:uid="{00000000-0005-0000-0000-00002F040000}"/>
    <cellStyle name="Normal 3 2 3 2 2" xfId="1037" xr:uid="{00000000-0005-0000-0000-000030040000}"/>
    <cellStyle name="Normal 3 2 3 2 3" xfId="1038" xr:uid="{00000000-0005-0000-0000-000031040000}"/>
    <cellStyle name="Normal 3 2 3 3" xfId="1039" xr:uid="{00000000-0005-0000-0000-000032040000}"/>
    <cellStyle name="Normal 3 2 3 4" xfId="1040" xr:uid="{00000000-0005-0000-0000-000033040000}"/>
    <cellStyle name="Normal 3 2 4" xfId="1527" xr:uid="{00000000-0005-0000-0000-000034040000}"/>
    <cellStyle name="Normal 3 3" xfId="1041" xr:uid="{00000000-0005-0000-0000-000035040000}"/>
    <cellStyle name="Normal 3 3 2" xfId="1042" xr:uid="{00000000-0005-0000-0000-000036040000}"/>
    <cellStyle name="Normal 3 3 2 2" xfId="1043" xr:uid="{00000000-0005-0000-0000-000037040000}"/>
    <cellStyle name="Normal 3 3 2 2 2" xfId="1044" xr:uid="{00000000-0005-0000-0000-000038040000}"/>
    <cellStyle name="Normal 3 3 2 2 3" xfId="1045" xr:uid="{00000000-0005-0000-0000-000039040000}"/>
    <cellStyle name="Normal 3 3 2 3" xfId="1046" xr:uid="{00000000-0005-0000-0000-00003A040000}"/>
    <cellStyle name="Normal 3 3 2 4" xfId="1047" xr:uid="{00000000-0005-0000-0000-00003B040000}"/>
    <cellStyle name="Normal 3 3 3" xfId="1048" xr:uid="{00000000-0005-0000-0000-00003C040000}"/>
    <cellStyle name="Normal 3 3 3 2" xfId="1049" xr:uid="{00000000-0005-0000-0000-00003D040000}"/>
    <cellStyle name="Normal 3 3 3 3" xfId="1050" xr:uid="{00000000-0005-0000-0000-00003E040000}"/>
    <cellStyle name="Normal 3 3 4" xfId="1051" xr:uid="{00000000-0005-0000-0000-00003F040000}"/>
    <cellStyle name="Normal 3 3 5" xfId="1052" xr:uid="{00000000-0005-0000-0000-000040040000}"/>
    <cellStyle name="Normal 3 3 6" xfId="1558" xr:uid="{00000000-0005-0000-0000-000041040000}"/>
    <cellStyle name="Normal 3 4" xfId="1053" xr:uid="{00000000-0005-0000-0000-000042040000}"/>
    <cellStyle name="Normal 3 4 2" xfId="1054" xr:uid="{00000000-0005-0000-0000-000043040000}"/>
    <cellStyle name="Normal 3 4 2 2" xfId="1055" xr:uid="{00000000-0005-0000-0000-000044040000}"/>
    <cellStyle name="Normal 3 4 2 2 2" xfId="1056" xr:uid="{00000000-0005-0000-0000-000045040000}"/>
    <cellStyle name="Normal 3 4 2 2 3" xfId="1057" xr:uid="{00000000-0005-0000-0000-000046040000}"/>
    <cellStyle name="Normal 3 4 2 3" xfId="1058" xr:uid="{00000000-0005-0000-0000-000047040000}"/>
    <cellStyle name="Normal 3 4 2 4" xfId="1059" xr:uid="{00000000-0005-0000-0000-000048040000}"/>
    <cellStyle name="Normal 3 4 3" xfId="1060" xr:uid="{00000000-0005-0000-0000-000049040000}"/>
    <cellStyle name="Normal 3 4 3 2" xfId="1061" xr:uid="{00000000-0005-0000-0000-00004A040000}"/>
    <cellStyle name="Normal 3 4 3 3" xfId="1062" xr:uid="{00000000-0005-0000-0000-00004B040000}"/>
    <cellStyle name="Normal 3 4 4" xfId="1063" xr:uid="{00000000-0005-0000-0000-00004C040000}"/>
    <cellStyle name="Normal 3 4 5" xfId="1064" xr:uid="{00000000-0005-0000-0000-00004D040000}"/>
    <cellStyle name="Normal 3 5" xfId="1065" xr:uid="{00000000-0005-0000-0000-00004E040000}"/>
    <cellStyle name="Normal 3 6" xfId="1066" xr:uid="{00000000-0005-0000-0000-00004F040000}"/>
    <cellStyle name="Normal 4" xfId="1067" xr:uid="{00000000-0005-0000-0000-000050040000}"/>
    <cellStyle name="Normal 4 2" xfId="1068" xr:uid="{00000000-0005-0000-0000-000051040000}"/>
    <cellStyle name="Normal 4 2 2" xfId="1069" xr:uid="{00000000-0005-0000-0000-000052040000}"/>
    <cellStyle name="Normal 4 2 2 2" xfId="1070" xr:uid="{00000000-0005-0000-0000-000053040000}"/>
    <cellStyle name="Normal 4 2 2 2 2" xfId="1071" xr:uid="{00000000-0005-0000-0000-000054040000}"/>
    <cellStyle name="Normal 4 2 2 2 3" xfId="1072" xr:uid="{00000000-0005-0000-0000-000055040000}"/>
    <cellStyle name="Normal 4 2 2 3" xfId="1073" xr:uid="{00000000-0005-0000-0000-000056040000}"/>
    <cellStyle name="Normal 4 2 2 4" xfId="1074" xr:uid="{00000000-0005-0000-0000-000057040000}"/>
    <cellStyle name="Normal 4 2 3" xfId="1521" xr:uid="{00000000-0005-0000-0000-000058040000}"/>
    <cellStyle name="Normal 4 3" xfId="1075" xr:uid="{00000000-0005-0000-0000-000059040000}"/>
    <cellStyle name="Normal 4 3 2" xfId="1563" xr:uid="{00000000-0005-0000-0000-00005A040000}"/>
    <cellStyle name="Normal 4 4" xfId="1076" xr:uid="{00000000-0005-0000-0000-00005B040000}"/>
    <cellStyle name="Normal 4 4 2" xfId="1077" xr:uid="{00000000-0005-0000-0000-00005C040000}"/>
    <cellStyle name="Normal 4 4 2 2" xfId="1078" xr:uid="{00000000-0005-0000-0000-00005D040000}"/>
    <cellStyle name="Normal 4 4 2 3" xfId="1079" xr:uid="{00000000-0005-0000-0000-00005E040000}"/>
    <cellStyle name="Normal 4 4 3" xfId="1080" xr:uid="{00000000-0005-0000-0000-00005F040000}"/>
    <cellStyle name="Normal 4 4 4" xfId="1081" xr:uid="{00000000-0005-0000-0000-000060040000}"/>
    <cellStyle name="Normal 5" xfId="1082" xr:uid="{00000000-0005-0000-0000-000061040000}"/>
    <cellStyle name="Normal 5 2" xfId="1083" xr:uid="{00000000-0005-0000-0000-000062040000}"/>
    <cellStyle name="Normal 5 2 2" xfId="1084" xr:uid="{00000000-0005-0000-0000-000063040000}"/>
    <cellStyle name="Normal 5 2 2 2" xfId="1085" xr:uid="{00000000-0005-0000-0000-000064040000}"/>
    <cellStyle name="Normal 5 2 2 2 2" xfId="1086" xr:uid="{00000000-0005-0000-0000-000065040000}"/>
    <cellStyle name="Normal 5 2 2 2 3" xfId="1087" xr:uid="{00000000-0005-0000-0000-000066040000}"/>
    <cellStyle name="Normal 5 2 2 3" xfId="1088" xr:uid="{00000000-0005-0000-0000-000067040000}"/>
    <cellStyle name="Normal 5 2 2 4" xfId="1089" xr:uid="{00000000-0005-0000-0000-000068040000}"/>
    <cellStyle name="Normal 5 3" xfId="1090" xr:uid="{00000000-0005-0000-0000-000069040000}"/>
    <cellStyle name="Normal 5 4" xfId="1091" xr:uid="{00000000-0005-0000-0000-00006A040000}"/>
    <cellStyle name="Normal 5 4 2" xfId="1092" xr:uid="{00000000-0005-0000-0000-00006B040000}"/>
    <cellStyle name="Normal 5 4 2 2" xfId="1093" xr:uid="{00000000-0005-0000-0000-00006C040000}"/>
    <cellStyle name="Normal 5 4 2 3" xfId="1094" xr:uid="{00000000-0005-0000-0000-00006D040000}"/>
    <cellStyle name="Normal 5 4 3" xfId="1095" xr:uid="{00000000-0005-0000-0000-00006E040000}"/>
    <cellStyle name="Normal 5 4 4" xfId="1096" xr:uid="{00000000-0005-0000-0000-00006F040000}"/>
    <cellStyle name="Normal 5 5" xfId="1520" xr:uid="{00000000-0005-0000-0000-000070040000}"/>
    <cellStyle name="Normal 6" xfId="1097" xr:uid="{00000000-0005-0000-0000-000071040000}"/>
    <cellStyle name="Normal 6 2" xfId="1098" xr:uid="{00000000-0005-0000-0000-000072040000}"/>
    <cellStyle name="Normal 6 2 2" xfId="1099" xr:uid="{00000000-0005-0000-0000-000073040000}"/>
    <cellStyle name="Normal 6 2 3" xfId="1100" xr:uid="{00000000-0005-0000-0000-000074040000}"/>
    <cellStyle name="Normal 6 2 3 2" xfId="1101" xr:uid="{00000000-0005-0000-0000-000075040000}"/>
    <cellStyle name="Normal 6 2 3 3" xfId="1102" xr:uid="{00000000-0005-0000-0000-000076040000}"/>
    <cellStyle name="Normal 6 2 4" xfId="1103" xr:uid="{00000000-0005-0000-0000-000077040000}"/>
    <cellStyle name="Normal 6 2 5" xfId="1104" xr:uid="{00000000-0005-0000-0000-000078040000}"/>
    <cellStyle name="Normal 6 3" xfId="1105" xr:uid="{00000000-0005-0000-0000-000079040000}"/>
    <cellStyle name="Normal 6 4" xfId="1106" xr:uid="{00000000-0005-0000-0000-00007A040000}"/>
    <cellStyle name="Normal 6 4 2" xfId="1107" xr:uid="{00000000-0005-0000-0000-00007B040000}"/>
    <cellStyle name="Normal 6 4 2 2" xfId="1108" xr:uid="{00000000-0005-0000-0000-00007C040000}"/>
    <cellStyle name="Normal 6 4 2 3" xfId="1109" xr:uid="{00000000-0005-0000-0000-00007D040000}"/>
    <cellStyle name="Normal 6 4 3" xfId="1110" xr:uid="{00000000-0005-0000-0000-00007E040000}"/>
    <cellStyle name="Normal 6 4 4" xfId="1111" xr:uid="{00000000-0005-0000-0000-00007F040000}"/>
    <cellStyle name="Normal 7" xfId="1112" xr:uid="{00000000-0005-0000-0000-000080040000}"/>
    <cellStyle name="Normal 7 2" xfId="1113" xr:uid="{00000000-0005-0000-0000-000081040000}"/>
    <cellStyle name="Normal 7 2 2" xfId="1114" xr:uid="{00000000-0005-0000-0000-000082040000}"/>
    <cellStyle name="Normal 7 2 2 2" xfId="1115" xr:uid="{00000000-0005-0000-0000-000083040000}"/>
    <cellStyle name="Normal 7 2 2 3" xfId="1116" xr:uid="{00000000-0005-0000-0000-000084040000}"/>
    <cellStyle name="Normal 7 2 3" xfId="1117" xr:uid="{00000000-0005-0000-0000-000085040000}"/>
    <cellStyle name="Normal 7 2 4" xfId="1118" xr:uid="{00000000-0005-0000-0000-000086040000}"/>
    <cellStyle name="Normal 7 3" xfId="1119" xr:uid="{00000000-0005-0000-0000-000087040000}"/>
    <cellStyle name="Normal 7 3 2" xfId="1120" xr:uid="{00000000-0005-0000-0000-000088040000}"/>
    <cellStyle name="Normal 7 3 2 2" xfId="1121" xr:uid="{00000000-0005-0000-0000-000089040000}"/>
    <cellStyle name="Normal 7 3 2 3" xfId="1122" xr:uid="{00000000-0005-0000-0000-00008A040000}"/>
    <cellStyle name="Normal 7 3 3" xfId="1123" xr:uid="{00000000-0005-0000-0000-00008B040000}"/>
    <cellStyle name="Normal 7 3 4" xfId="1124" xr:uid="{00000000-0005-0000-0000-00008C040000}"/>
    <cellStyle name="Normal 8" xfId="1125" xr:uid="{00000000-0005-0000-0000-00008D040000}"/>
    <cellStyle name="Normal 8 2" xfId="1126" xr:uid="{00000000-0005-0000-0000-00008E040000}"/>
    <cellStyle name="Normal 8 2 2" xfId="1127" xr:uid="{00000000-0005-0000-0000-00008F040000}"/>
    <cellStyle name="Normal 8 2 2 2" xfId="1128" xr:uid="{00000000-0005-0000-0000-000090040000}"/>
    <cellStyle name="Normal 8 2 2 3" xfId="1129" xr:uid="{00000000-0005-0000-0000-000091040000}"/>
    <cellStyle name="Normal 8 2 3" xfId="1130" xr:uid="{00000000-0005-0000-0000-000092040000}"/>
    <cellStyle name="Normal 8 2 4" xfId="1131" xr:uid="{00000000-0005-0000-0000-000093040000}"/>
    <cellStyle name="Normal 8 3" xfId="1132" xr:uid="{00000000-0005-0000-0000-000094040000}"/>
    <cellStyle name="Normal 9" xfId="1133" xr:uid="{00000000-0005-0000-0000-000095040000}"/>
    <cellStyle name="Normal 9 2" xfId="1134" xr:uid="{00000000-0005-0000-0000-000096040000}"/>
    <cellStyle name="Normal 9 3" xfId="1135" xr:uid="{00000000-0005-0000-0000-000097040000}"/>
    <cellStyle name="Normal 9 4" xfId="1517" xr:uid="{00000000-0005-0000-0000-000098040000}"/>
    <cellStyle name="Normal GHG Numbers (0.00)" xfId="1136" xr:uid="{00000000-0005-0000-0000-000099040000}"/>
    <cellStyle name="Normal GHG Numbers (0.00) 2" xfId="1137" xr:uid="{00000000-0005-0000-0000-00009A040000}"/>
    <cellStyle name="Normal GHG Textfiels Bold" xfId="1138" xr:uid="{00000000-0005-0000-0000-00009B040000}"/>
    <cellStyle name="Normal GHG Textfiels Bold 2" xfId="1139" xr:uid="{00000000-0005-0000-0000-00009C040000}"/>
    <cellStyle name="Normal GHG Textfiels Bold 3" xfId="1140" xr:uid="{00000000-0005-0000-0000-00009D040000}"/>
    <cellStyle name="Normal GHG whole table" xfId="1141" xr:uid="{00000000-0005-0000-0000-00009E040000}"/>
    <cellStyle name="Normal GHG-Shade" xfId="1142" xr:uid="{00000000-0005-0000-0000-00009F040000}"/>
    <cellStyle name="Normal GHG-Shade 2" xfId="1143" xr:uid="{00000000-0005-0000-0000-0000A0040000}"/>
    <cellStyle name="Normal GHG-Shade 2 2" xfId="1144" xr:uid="{00000000-0005-0000-0000-0000A1040000}"/>
    <cellStyle name="Normal GHG-Shade 2 2 2" xfId="1560" xr:uid="{00000000-0005-0000-0000-0000A2040000}"/>
    <cellStyle name="Normal GHG-Shade 3" xfId="1145" xr:uid="{00000000-0005-0000-0000-0000A3040000}"/>
    <cellStyle name="Normal GHG-Shade 3 2" xfId="1522" xr:uid="{00000000-0005-0000-0000-0000A4040000}"/>
    <cellStyle name="Normal GHG-Shade 3 3" xfId="1519" xr:uid="{00000000-0005-0000-0000-0000A5040000}"/>
    <cellStyle name="Normal GHG-Shade 4" xfId="1146" xr:uid="{00000000-0005-0000-0000-0000A6040000}"/>
    <cellStyle name="Normal GHG-Shade 4 2" xfId="1559" xr:uid="{00000000-0005-0000-0000-0000A7040000}"/>
    <cellStyle name="Normal GHG-Shade 5" xfId="1147" xr:uid="{00000000-0005-0000-0000-0000A8040000}"/>
    <cellStyle name="Normál_Munka1" xfId="1148" xr:uid="{00000000-0005-0000-0000-0000A9040000}"/>
    <cellStyle name="Note 2" xfId="1149" xr:uid="{00000000-0005-0000-0000-0000AA040000}"/>
    <cellStyle name="Note 3" xfId="1150" xr:uid="{00000000-0005-0000-0000-0000AB040000}"/>
    <cellStyle name="Note 4" xfId="1151" xr:uid="{00000000-0005-0000-0000-0000AC040000}"/>
    <cellStyle name="Note 4 2" xfId="1523" xr:uid="{00000000-0005-0000-0000-0000AD040000}"/>
    <cellStyle name="Note 5" xfId="1528" xr:uid="{00000000-0005-0000-0000-0000AE040000}"/>
    <cellStyle name="Notiz" xfId="1152" xr:uid="{00000000-0005-0000-0000-0000AF040000}"/>
    <cellStyle name="Output 2" xfId="1153" xr:uid="{00000000-0005-0000-0000-0000B0040000}"/>
    <cellStyle name="Output 3" xfId="1154" xr:uid="{00000000-0005-0000-0000-0000B1040000}"/>
    <cellStyle name="Pattern" xfId="1155" xr:uid="{00000000-0005-0000-0000-0000B2040000}"/>
    <cellStyle name="Percent" xfId="2" builtinId="5"/>
    <cellStyle name="Percent 10" xfId="1156" xr:uid="{00000000-0005-0000-0000-0000B4040000}"/>
    <cellStyle name="Percent 10 2" xfId="1157" xr:uid="{00000000-0005-0000-0000-0000B5040000}"/>
    <cellStyle name="Percent 10 2 2" xfId="1158" xr:uid="{00000000-0005-0000-0000-0000B6040000}"/>
    <cellStyle name="Percent 10 3" xfId="1159" xr:uid="{00000000-0005-0000-0000-0000B7040000}"/>
    <cellStyle name="Percent 11" xfId="1160" xr:uid="{00000000-0005-0000-0000-0000B8040000}"/>
    <cellStyle name="Percent 12" xfId="1161" xr:uid="{00000000-0005-0000-0000-0000B9040000}"/>
    <cellStyle name="Percent 12 2" xfId="1162" xr:uid="{00000000-0005-0000-0000-0000BA040000}"/>
    <cellStyle name="Percent 2" xfId="1163" xr:uid="{00000000-0005-0000-0000-0000BB040000}"/>
    <cellStyle name="Percent 2 10" xfId="1164" xr:uid="{00000000-0005-0000-0000-0000BC040000}"/>
    <cellStyle name="Percent 2 2" xfId="1165" xr:uid="{00000000-0005-0000-0000-0000BD040000}"/>
    <cellStyle name="Percent 2 3" xfId="1166" xr:uid="{00000000-0005-0000-0000-0000BE040000}"/>
    <cellStyle name="Percent 2 4" xfId="1167" xr:uid="{00000000-0005-0000-0000-0000BF040000}"/>
    <cellStyle name="Percent 2 5" xfId="1168" xr:uid="{00000000-0005-0000-0000-0000C0040000}"/>
    <cellStyle name="Percent 2 6" xfId="1169" xr:uid="{00000000-0005-0000-0000-0000C1040000}"/>
    <cellStyle name="Percent 2 7" xfId="1170" xr:uid="{00000000-0005-0000-0000-0000C2040000}"/>
    <cellStyle name="Percent 2 8" xfId="1171" xr:uid="{00000000-0005-0000-0000-0000C3040000}"/>
    <cellStyle name="Percent 2 9" xfId="1172" xr:uid="{00000000-0005-0000-0000-0000C4040000}"/>
    <cellStyle name="Percent 3" xfId="1173" xr:uid="{00000000-0005-0000-0000-0000C5040000}"/>
    <cellStyle name="Percent 3 2" xfId="1174" xr:uid="{00000000-0005-0000-0000-0000C6040000}"/>
    <cellStyle name="Percent 3 2 2" xfId="1175" xr:uid="{00000000-0005-0000-0000-0000C7040000}"/>
    <cellStyle name="Percent 3 3" xfId="1176" xr:uid="{00000000-0005-0000-0000-0000C8040000}"/>
    <cellStyle name="Percent 4" xfId="1177" xr:uid="{00000000-0005-0000-0000-0000C9040000}"/>
    <cellStyle name="Percent 4 2" xfId="1178" xr:uid="{00000000-0005-0000-0000-0000CA040000}"/>
    <cellStyle name="Percent 4 2 2" xfId="1179" xr:uid="{00000000-0005-0000-0000-0000CB040000}"/>
    <cellStyle name="Percent 4 3" xfId="1180" xr:uid="{00000000-0005-0000-0000-0000CC040000}"/>
    <cellStyle name="Percent 5" xfId="1181" xr:uid="{00000000-0005-0000-0000-0000CD040000}"/>
    <cellStyle name="Percent 5 2" xfId="1182" xr:uid="{00000000-0005-0000-0000-0000CE040000}"/>
    <cellStyle name="Percent 5 2 2" xfId="1183" xr:uid="{00000000-0005-0000-0000-0000CF040000}"/>
    <cellStyle name="Percent 5 3" xfId="1184" xr:uid="{00000000-0005-0000-0000-0000D0040000}"/>
    <cellStyle name="Percent 5 4" xfId="1529" xr:uid="{00000000-0005-0000-0000-0000D1040000}"/>
    <cellStyle name="Percent 6" xfId="1185" xr:uid="{00000000-0005-0000-0000-0000D2040000}"/>
    <cellStyle name="Percent 6 2" xfId="1186" xr:uid="{00000000-0005-0000-0000-0000D3040000}"/>
    <cellStyle name="Percent 6 2 2" xfId="1187" xr:uid="{00000000-0005-0000-0000-0000D4040000}"/>
    <cellStyle name="Percent 6 3" xfId="1188" xr:uid="{00000000-0005-0000-0000-0000D5040000}"/>
    <cellStyle name="Percent 7" xfId="1189" xr:uid="{00000000-0005-0000-0000-0000D6040000}"/>
    <cellStyle name="Percent 7 2" xfId="1190" xr:uid="{00000000-0005-0000-0000-0000D7040000}"/>
    <cellStyle name="Percent 7 2 2" xfId="1191" xr:uid="{00000000-0005-0000-0000-0000D8040000}"/>
    <cellStyle name="Percent 7 3" xfId="1192" xr:uid="{00000000-0005-0000-0000-0000D9040000}"/>
    <cellStyle name="Percent 7 3 2" xfId="1193" xr:uid="{00000000-0005-0000-0000-0000DA040000}"/>
    <cellStyle name="Percent 7 4" xfId="1194" xr:uid="{00000000-0005-0000-0000-0000DB040000}"/>
    <cellStyle name="Percent 7 4 2" xfId="1195" xr:uid="{00000000-0005-0000-0000-0000DC040000}"/>
    <cellStyle name="Percent 7 5" xfId="1196" xr:uid="{00000000-0005-0000-0000-0000DD040000}"/>
    <cellStyle name="Percent 8" xfId="1197" xr:uid="{00000000-0005-0000-0000-0000DE040000}"/>
    <cellStyle name="Percent 8 2" xfId="1198" xr:uid="{00000000-0005-0000-0000-0000DF040000}"/>
    <cellStyle name="Percent 8 2 2" xfId="1199" xr:uid="{00000000-0005-0000-0000-0000E0040000}"/>
    <cellStyle name="Percent 8 3" xfId="1200" xr:uid="{00000000-0005-0000-0000-0000E1040000}"/>
    <cellStyle name="Percent 8 3 2" xfId="1201" xr:uid="{00000000-0005-0000-0000-0000E2040000}"/>
    <cellStyle name="Percent 8 4" xfId="1202" xr:uid="{00000000-0005-0000-0000-0000E3040000}"/>
    <cellStyle name="Percent 8 4 2" xfId="1203" xr:uid="{00000000-0005-0000-0000-0000E4040000}"/>
    <cellStyle name="Percent 8 5" xfId="1204" xr:uid="{00000000-0005-0000-0000-0000E5040000}"/>
    <cellStyle name="Percent 8 5 2" xfId="1205" xr:uid="{00000000-0005-0000-0000-0000E6040000}"/>
    <cellStyle name="Percent 8 6" xfId="1206" xr:uid="{00000000-0005-0000-0000-0000E7040000}"/>
    <cellStyle name="Percent 9" xfId="1207" xr:uid="{00000000-0005-0000-0000-0000E8040000}"/>
    <cellStyle name="Percent 9 2" xfId="1208" xr:uid="{00000000-0005-0000-0000-0000E9040000}"/>
    <cellStyle name="Percent 9 2 2" xfId="1209" xr:uid="{00000000-0005-0000-0000-0000EA040000}"/>
    <cellStyle name="Percent 9 3" xfId="1210" xr:uid="{00000000-0005-0000-0000-0000EB040000}"/>
    <cellStyle name="Pourcentage 2" xfId="1211" xr:uid="{00000000-0005-0000-0000-0000EC040000}"/>
    <cellStyle name="RISKbigPercent" xfId="1212" xr:uid="{00000000-0005-0000-0000-0000ED040000}"/>
    <cellStyle name="RISKblandrEdge" xfId="1213" xr:uid="{00000000-0005-0000-0000-0000EE040000}"/>
    <cellStyle name="RISKblCorner" xfId="1214" xr:uid="{00000000-0005-0000-0000-0000EF040000}"/>
    <cellStyle name="RISKbottomEdge" xfId="1215" xr:uid="{00000000-0005-0000-0000-0000F0040000}"/>
    <cellStyle name="RISKbrCorner" xfId="1216" xr:uid="{00000000-0005-0000-0000-0000F1040000}"/>
    <cellStyle name="RISKdarkBoxed" xfId="1217" xr:uid="{00000000-0005-0000-0000-0000F2040000}"/>
    <cellStyle name="RISKdarkShade" xfId="1218" xr:uid="{00000000-0005-0000-0000-0000F3040000}"/>
    <cellStyle name="RISKdbottomEdge" xfId="1219" xr:uid="{00000000-0005-0000-0000-0000F4040000}"/>
    <cellStyle name="RISKdrightEdge" xfId="1220" xr:uid="{00000000-0005-0000-0000-0000F5040000}"/>
    <cellStyle name="RISKdurationTime" xfId="1221" xr:uid="{00000000-0005-0000-0000-0000F6040000}"/>
    <cellStyle name="RISKinNumber" xfId="1222" xr:uid="{00000000-0005-0000-0000-0000F7040000}"/>
    <cellStyle name="RISKinNumber 2" xfId="1223" xr:uid="{00000000-0005-0000-0000-0000F8040000}"/>
    <cellStyle name="RISKlandrEdge" xfId="1224" xr:uid="{00000000-0005-0000-0000-0000F9040000}"/>
    <cellStyle name="RISKleftEdge" xfId="1225" xr:uid="{00000000-0005-0000-0000-0000FA040000}"/>
    <cellStyle name="RISKlightBoxed" xfId="1226" xr:uid="{00000000-0005-0000-0000-0000FB040000}"/>
    <cellStyle name="RISKltandbEdge" xfId="1227" xr:uid="{00000000-0005-0000-0000-0000FC040000}"/>
    <cellStyle name="RISKnormBoxed" xfId="1228" xr:uid="{00000000-0005-0000-0000-0000FD040000}"/>
    <cellStyle name="RISKnormCenter" xfId="1229" xr:uid="{00000000-0005-0000-0000-0000FE040000}"/>
    <cellStyle name="RISKnormHeading" xfId="1230" xr:uid="{00000000-0005-0000-0000-0000FF040000}"/>
    <cellStyle name="RISKnormItal" xfId="1231" xr:uid="{00000000-0005-0000-0000-000000050000}"/>
    <cellStyle name="RISKnormLabel" xfId="1232" xr:uid="{00000000-0005-0000-0000-000001050000}"/>
    <cellStyle name="RISKnormShade" xfId="1233" xr:uid="{00000000-0005-0000-0000-000002050000}"/>
    <cellStyle name="RISKnormTitle" xfId="1234" xr:uid="{00000000-0005-0000-0000-000003050000}"/>
    <cellStyle name="RISKoutNumber" xfId="1235" xr:uid="{00000000-0005-0000-0000-000004050000}"/>
    <cellStyle name="RISKoutNumber 2" xfId="1236" xr:uid="{00000000-0005-0000-0000-000005050000}"/>
    <cellStyle name="RISKrightEdge" xfId="1237" xr:uid="{00000000-0005-0000-0000-000006050000}"/>
    <cellStyle name="RISKrtandbEdge" xfId="1238" xr:uid="{00000000-0005-0000-0000-000007050000}"/>
    <cellStyle name="RISKssTime" xfId="1239" xr:uid="{00000000-0005-0000-0000-000008050000}"/>
    <cellStyle name="RISKtandbEdge" xfId="1240" xr:uid="{00000000-0005-0000-0000-000009050000}"/>
    <cellStyle name="RISKtlandrEdge" xfId="1241" xr:uid="{00000000-0005-0000-0000-00000A050000}"/>
    <cellStyle name="RISKtlCorner" xfId="1242" xr:uid="{00000000-0005-0000-0000-00000B050000}"/>
    <cellStyle name="RISKtopEdge" xfId="1243" xr:uid="{00000000-0005-0000-0000-00000C050000}"/>
    <cellStyle name="RISKtrCorner" xfId="1244" xr:uid="{00000000-0005-0000-0000-00000D050000}"/>
    <cellStyle name="Satisfaisant 10" xfId="1245" xr:uid="{00000000-0005-0000-0000-00000E050000}"/>
    <cellStyle name="Satisfaisant 11" xfId="1246" xr:uid="{00000000-0005-0000-0000-00000F050000}"/>
    <cellStyle name="Satisfaisant 12" xfId="1247" xr:uid="{00000000-0005-0000-0000-000010050000}"/>
    <cellStyle name="Satisfaisant 13" xfId="1248" xr:uid="{00000000-0005-0000-0000-000011050000}"/>
    <cellStyle name="Satisfaisant 14" xfId="1249" xr:uid="{00000000-0005-0000-0000-000012050000}"/>
    <cellStyle name="Satisfaisant 15" xfId="1250" xr:uid="{00000000-0005-0000-0000-000013050000}"/>
    <cellStyle name="Satisfaisant 16" xfId="1251" xr:uid="{00000000-0005-0000-0000-000014050000}"/>
    <cellStyle name="Satisfaisant 17" xfId="1252" xr:uid="{00000000-0005-0000-0000-000015050000}"/>
    <cellStyle name="Satisfaisant 18" xfId="1253" xr:uid="{00000000-0005-0000-0000-000016050000}"/>
    <cellStyle name="Satisfaisant 19" xfId="1254" xr:uid="{00000000-0005-0000-0000-000017050000}"/>
    <cellStyle name="Satisfaisant 2" xfId="1255" xr:uid="{00000000-0005-0000-0000-000018050000}"/>
    <cellStyle name="Satisfaisant 20" xfId="1256" xr:uid="{00000000-0005-0000-0000-000019050000}"/>
    <cellStyle name="Satisfaisant 21" xfId="1257" xr:uid="{00000000-0005-0000-0000-00001A050000}"/>
    <cellStyle name="Satisfaisant 22" xfId="1258" xr:uid="{00000000-0005-0000-0000-00001B050000}"/>
    <cellStyle name="Satisfaisant 23" xfId="1259" xr:uid="{00000000-0005-0000-0000-00001C050000}"/>
    <cellStyle name="Satisfaisant 24" xfId="1260" xr:uid="{00000000-0005-0000-0000-00001D050000}"/>
    <cellStyle name="Satisfaisant 25" xfId="1261" xr:uid="{00000000-0005-0000-0000-00001E050000}"/>
    <cellStyle name="Satisfaisant 26" xfId="1262" xr:uid="{00000000-0005-0000-0000-00001F050000}"/>
    <cellStyle name="Satisfaisant 3" xfId="1263" xr:uid="{00000000-0005-0000-0000-000020050000}"/>
    <cellStyle name="Satisfaisant 4" xfId="1264" xr:uid="{00000000-0005-0000-0000-000021050000}"/>
    <cellStyle name="Satisfaisant 5" xfId="1265" xr:uid="{00000000-0005-0000-0000-000022050000}"/>
    <cellStyle name="Satisfaisant 6" xfId="1266" xr:uid="{00000000-0005-0000-0000-000023050000}"/>
    <cellStyle name="Satisfaisant 7" xfId="1267" xr:uid="{00000000-0005-0000-0000-000024050000}"/>
    <cellStyle name="Satisfaisant 8" xfId="1268" xr:uid="{00000000-0005-0000-0000-000025050000}"/>
    <cellStyle name="Satisfaisant 9" xfId="1269" xr:uid="{00000000-0005-0000-0000-000026050000}"/>
    <cellStyle name="Schlecht" xfId="1270" xr:uid="{00000000-0005-0000-0000-000027050000}"/>
    <cellStyle name="Shade" xfId="1271" xr:uid="{00000000-0005-0000-0000-000028050000}"/>
    <cellStyle name="Sortie 10" xfId="1272" xr:uid="{00000000-0005-0000-0000-000029050000}"/>
    <cellStyle name="Sortie 11" xfId="1273" xr:uid="{00000000-0005-0000-0000-00002A050000}"/>
    <cellStyle name="Sortie 12" xfId="1274" xr:uid="{00000000-0005-0000-0000-00002B050000}"/>
    <cellStyle name="Sortie 13" xfId="1275" xr:uid="{00000000-0005-0000-0000-00002C050000}"/>
    <cellStyle name="Sortie 14" xfId="1276" xr:uid="{00000000-0005-0000-0000-00002D050000}"/>
    <cellStyle name="Sortie 15" xfId="1277" xr:uid="{00000000-0005-0000-0000-00002E050000}"/>
    <cellStyle name="Sortie 16" xfId="1278" xr:uid="{00000000-0005-0000-0000-00002F050000}"/>
    <cellStyle name="Sortie 17" xfId="1279" xr:uid="{00000000-0005-0000-0000-000030050000}"/>
    <cellStyle name="Sortie 18" xfId="1280" xr:uid="{00000000-0005-0000-0000-000031050000}"/>
    <cellStyle name="Sortie 19" xfId="1281" xr:uid="{00000000-0005-0000-0000-000032050000}"/>
    <cellStyle name="Sortie 2" xfId="1282" xr:uid="{00000000-0005-0000-0000-000033050000}"/>
    <cellStyle name="Sortie 20" xfId="1283" xr:uid="{00000000-0005-0000-0000-000034050000}"/>
    <cellStyle name="Sortie 21" xfId="1284" xr:uid="{00000000-0005-0000-0000-000035050000}"/>
    <cellStyle name="Sortie 22" xfId="1285" xr:uid="{00000000-0005-0000-0000-000036050000}"/>
    <cellStyle name="Sortie 23" xfId="1286" xr:uid="{00000000-0005-0000-0000-000037050000}"/>
    <cellStyle name="Sortie 24" xfId="1287" xr:uid="{00000000-0005-0000-0000-000038050000}"/>
    <cellStyle name="Sortie 25" xfId="1288" xr:uid="{00000000-0005-0000-0000-000039050000}"/>
    <cellStyle name="Sortie 26" xfId="1289" xr:uid="{00000000-0005-0000-0000-00003A050000}"/>
    <cellStyle name="Sortie 3" xfId="1290" xr:uid="{00000000-0005-0000-0000-00003B050000}"/>
    <cellStyle name="Sortie 4" xfId="1291" xr:uid="{00000000-0005-0000-0000-00003C050000}"/>
    <cellStyle name="Sortie 5" xfId="1292" xr:uid="{00000000-0005-0000-0000-00003D050000}"/>
    <cellStyle name="Sortie 6" xfId="1293" xr:uid="{00000000-0005-0000-0000-00003E050000}"/>
    <cellStyle name="Sortie 7" xfId="1294" xr:uid="{00000000-0005-0000-0000-00003F050000}"/>
    <cellStyle name="Sortie 8" xfId="1295" xr:uid="{00000000-0005-0000-0000-000040050000}"/>
    <cellStyle name="Sortie 9" xfId="1296" xr:uid="{00000000-0005-0000-0000-000041050000}"/>
    <cellStyle name="Texte explicatif 10" xfId="1297" xr:uid="{00000000-0005-0000-0000-000042050000}"/>
    <cellStyle name="Texte explicatif 11" xfId="1298" xr:uid="{00000000-0005-0000-0000-000043050000}"/>
    <cellStyle name="Texte explicatif 12" xfId="1299" xr:uid="{00000000-0005-0000-0000-000044050000}"/>
    <cellStyle name="Texte explicatif 13" xfId="1300" xr:uid="{00000000-0005-0000-0000-000045050000}"/>
    <cellStyle name="Texte explicatif 14" xfId="1301" xr:uid="{00000000-0005-0000-0000-000046050000}"/>
    <cellStyle name="Texte explicatif 15" xfId="1302" xr:uid="{00000000-0005-0000-0000-000047050000}"/>
    <cellStyle name="Texte explicatif 16" xfId="1303" xr:uid="{00000000-0005-0000-0000-000048050000}"/>
    <cellStyle name="Texte explicatif 17" xfId="1304" xr:uid="{00000000-0005-0000-0000-000049050000}"/>
    <cellStyle name="Texte explicatif 18" xfId="1305" xr:uid="{00000000-0005-0000-0000-00004A050000}"/>
    <cellStyle name="Texte explicatif 19" xfId="1306" xr:uid="{00000000-0005-0000-0000-00004B050000}"/>
    <cellStyle name="Texte explicatif 2" xfId="1307" xr:uid="{00000000-0005-0000-0000-00004C050000}"/>
    <cellStyle name="Texte explicatif 20" xfId="1308" xr:uid="{00000000-0005-0000-0000-00004D050000}"/>
    <cellStyle name="Texte explicatif 21" xfId="1309" xr:uid="{00000000-0005-0000-0000-00004E050000}"/>
    <cellStyle name="Texte explicatif 22" xfId="1310" xr:uid="{00000000-0005-0000-0000-00004F050000}"/>
    <cellStyle name="Texte explicatif 23" xfId="1311" xr:uid="{00000000-0005-0000-0000-000050050000}"/>
    <cellStyle name="Texte explicatif 24" xfId="1312" xr:uid="{00000000-0005-0000-0000-000051050000}"/>
    <cellStyle name="Texte explicatif 25" xfId="1313" xr:uid="{00000000-0005-0000-0000-000052050000}"/>
    <cellStyle name="Texte explicatif 26" xfId="1314" xr:uid="{00000000-0005-0000-0000-000053050000}"/>
    <cellStyle name="Texte explicatif 3" xfId="1315" xr:uid="{00000000-0005-0000-0000-000054050000}"/>
    <cellStyle name="Texte explicatif 4" xfId="1316" xr:uid="{00000000-0005-0000-0000-000055050000}"/>
    <cellStyle name="Texte explicatif 5" xfId="1317" xr:uid="{00000000-0005-0000-0000-000056050000}"/>
    <cellStyle name="Texte explicatif 6" xfId="1318" xr:uid="{00000000-0005-0000-0000-000057050000}"/>
    <cellStyle name="Texte explicatif 7" xfId="1319" xr:uid="{00000000-0005-0000-0000-000058050000}"/>
    <cellStyle name="Texte explicatif 8" xfId="1320" xr:uid="{00000000-0005-0000-0000-000059050000}"/>
    <cellStyle name="Texte explicatif 9" xfId="1321" xr:uid="{00000000-0005-0000-0000-00005A050000}"/>
    <cellStyle name="Title 2" xfId="1322" xr:uid="{00000000-0005-0000-0000-00005B050000}"/>
    <cellStyle name="Title 3" xfId="1323" xr:uid="{00000000-0005-0000-0000-00005C050000}"/>
    <cellStyle name="Titre 10" xfId="1324" xr:uid="{00000000-0005-0000-0000-00005D050000}"/>
    <cellStyle name="Titre 11" xfId="1325" xr:uid="{00000000-0005-0000-0000-00005E050000}"/>
    <cellStyle name="Titre 12" xfId="1326" xr:uid="{00000000-0005-0000-0000-00005F050000}"/>
    <cellStyle name="Titre 13" xfId="1327" xr:uid="{00000000-0005-0000-0000-000060050000}"/>
    <cellStyle name="Titre 14" xfId="1328" xr:uid="{00000000-0005-0000-0000-000061050000}"/>
    <cellStyle name="Titre 15" xfId="1329" xr:uid="{00000000-0005-0000-0000-000062050000}"/>
    <cellStyle name="Titre 16" xfId="1330" xr:uid="{00000000-0005-0000-0000-000063050000}"/>
    <cellStyle name="Titre 17" xfId="1331" xr:uid="{00000000-0005-0000-0000-000064050000}"/>
    <cellStyle name="Titre 18" xfId="1332" xr:uid="{00000000-0005-0000-0000-000065050000}"/>
    <cellStyle name="Titre 19" xfId="1333" xr:uid="{00000000-0005-0000-0000-000066050000}"/>
    <cellStyle name="Titre 2" xfId="1334" xr:uid="{00000000-0005-0000-0000-000067050000}"/>
    <cellStyle name="Titre 20" xfId="1335" xr:uid="{00000000-0005-0000-0000-000068050000}"/>
    <cellStyle name="Titre 21" xfId="1336" xr:uid="{00000000-0005-0000-0000-000069050000}"/>
    <cellStyle name="Titre 22" xfId="1337" xr:uid="{00000000-0005-0000-0000-00006A050000}"/>
    <cellStyle name="Titre 23" xfId="1338" xr:uid="{00000000-0005-0000-0000-00006B050000}"/>
    <cellStyle name="Titre 24" xfId="1339" xr:uid="{00000000-0005-0000-0000-00006C050000}"/>
    <cellStyle name="Titre 25" xfId="1340" xr:uid="{00000000-0005-0000-0000-00006D050000}"/>
    <cellStyle name="Titre 26" xfId="1341" xr:uid="{00000000-0005-0000-0000-00006E050000}"/>
    <cellStyle name="Titre 3" xfId="1342" xr:uid="{00000000-0005-0000-0000-00006F050000}"/>
    <cellStyle name="Titre 4" xfId="1343" xr:uid="{00000000-0005-0000-0000-000070050000}"/>
    <cellStyle name="Titre 5" xfId="1344" xr:uid="{00000000-0005-0000-0000-000071050000}"/>
    <cellStyle name="Titre 6" xfId="1345" xr:uid="{00000000-0005-0000-0000-000072050000}"/>
    <cellStyle name="Titre 7" xfId="1346" xr:uid="{00000000-0005-0000-0000-000073050000}"/>
    <cellStyle name="Titre 8" xfId="1347" xr:uid="{00000000-0005-0000-0000-000074050000}"/>
    <cellStyle name="Titre 9" xfId="1348" xr:uid="{00000000-0005-0000-0000-000075050000}"/>
    <cellStyle name="Titre 1 10" xfId="1349" xr:uid="{00000000-0005-0000-0000-000076050000}"/>
    <cellStyle name="Titre 1 11" xfId="1350" xr:uid="{00000000-0005-0000-0000-000077050000}"/>
    <cellStyle name="Titre 1 12" xfId="1351" xr:uid="{00000000-0005-0000-0000-000078050000}"/>
    <cellStyle name="Titre 1 13" xfId="1352" xr:uid="{00000000-0005-0000-0000-000079050000}"/>
    <cellStyle name="Titre 1 14" xfId="1353" xr:uid="{00000000-0005-0000-0000-00007A050000}"/>
    <cellStyle name="Titre 1 15" xfId="1354" xr:uid="{00000000-0005-0000-0000-00007B050000}"/>
    <cellStyle name="Titre 1 16" xfId="1355" xr:uid="{00000000-0005-0000-0000-00007C050000}"/>
    <cellStyle name="Titre 1 17" xfId="1356" xr:uid="{00000000-0005-0000-0000-00007D050000}"/>
    <cellStyle name="Titre 1 18" xfId="1357" xr:uid="{00000000-0005-0000-0000-00007E050000}"/>
    <cellStyle name="Titre 1 19" xfId="1358" xr:uid="{00000000-0005-0000-0000-00007F050000}"/>
    <cellStyle name="Titre 1 2" xfId="1359" xr:uid="{00000000-0005-0000-0000-000080050000}"/>
    <cellStyle name="Titre 1 20" xfId="1360" xr:uid="{00000000-0005-0000-0000-000081050000}"/>
    <cellStyle name="Titre 1 21" xfId="1361" xr:uid="{00000000-0005-0000-0000-000082050000}"/>
    <cellStyle name="Titre 1 22" xfId="1362" xr:uid="{00000000-0005-0000-0000-000083050000}"/>
    <cellStyle name="Titre 1 23" xfId="1363" xr:uid="{00000000-0005-0000-0000-000084050000}"/>
    <cellStyle name="Titre 1 24" xfId="1364" xr:uid="{00000000-0005-0000-0000-000085050000}"/>
    <cellStyle name="Titre 1 25" xfId="1365" xr:uid="{00000000-0005-0000-0000-000086050000}"/>
    <cellStyle name="Titre 1 26" xfId="1366" xr:uid="{00000000-0005-0000-0000-000087050000}"/>
    <cellStyle name="Titre 1 3" xfId="1367" xr:uid="{00000000-0005-0000-0000-000088050000}"/>
    <cellStyle name="Titre 1 4" xfId="1368" xr:uid="{00000000-0005-0000-0000-000089050000}"/>
    <cellStyle name="Titre 1 5" xfId="1369" xr:uid="{00000000-0005-0000-0000-00008A050000}"/>
    <cellStyle name="Titre 1 6" xfId="1370" xr:uid="{00000000-0005-0000-0000-00008B050000}"/>
    <cellStyle name="Titre 1 7" xfId="1371" xr:uid="{00000000-0005-0000-0000-00008C050000}"/>
    <cellStyle name="Titre 1 8" xfId="1372" xr:uid="{00000000-0005-0000-0000-00008D050000}"/>
    <cellStyle name="Titre 1 9" xfId="1373" xr:uid="{00000000-0005-0000-0000-00008E050000}"/>
    <cellStyle name="Titre 2 10" xfId="1374" xr:uid="{00000000-0005-0000-0000-00008F050000}"/>
    <cellStyle name="Titre 2 11" xfId="1375" xr:uid="{00000000-0005-0000-0000-000090050000}"/>
    <cellStyle name="Titre 2 12" xfId="1376" xr:uid="{00000000-0005-0000-0000-000091050000}"/>
    <cellStyle name="Titre 2 13" xfId="1377" xr:uid="{00000000-0005-0000-0000-000092050000}"/>
    <cellStyle name="Titre 2 14" xfId="1378" xr:uid="{00000000-0005-0000-0000-000093050000}"/>
    <cellStyle name="Titre 2 15" xfId="1379" xr:uid="{00000000-0005-0000-0000-000094050000}"/>
    <cellStyle name="Titre 2 16" xfId="1380" xr:uid="{00000000-0005-0000-0000-000095050000}"/>
    <cellStyle name="Titre 2 17" xfId="1381" xr:uid="{00000000-0005-0000-0000-000096050000}"/>
    <cellStyle name="Titre 2 18" xfId="1382" xr:uid="{00000000-0005-0000-0000-000097050000}"/>
    <cellStyle name="Titre 2 19" xfId="1383" xr:uid="{00000000-0005-0000-0000-000098050000}"/>
    <cellStyle name="Titre 2 2" xfId="1384" xr:uid="{00000000-0005-0000-0000-000099050000}"/>
    <cellStyle name="Titre 2 20" xfId="1385" xr:uid="{00000000-0005-0000-0000-00009A050000}"/>
    <cellStyle name="Titre 2 21" xfId="1386" xr:uid="{00000000-0005-0000-0000-00009B050000}"/>
    <cellStyle name="Titre 2 22" xfId="1387" xr:uid="{00000000-0005-0000-0000-00009C050000}"/>
    <cellStyle name="Titre 2 23" xfId="1388" xr:uid="{00000000-0005-0000-0000-00009D050000}"/>
    <cellStyle name="Titre 2 24" xfId="1389" xr:uid="{00000000-0005-0000-0000-00009E050000}"/>
    <cellStyle name="Titre 2 25" xfId="1390" xr:uid="{00000000-0005-0000-0000-00009F050000}"/>
    <cellStyle name="Titre 2 26" xfId="1391" xr:uid="{00000000-0005-0000-0000-0000A0050000}"/>
    <cellStyle name="Titre 2 3" xfId="1392" xr:uid="{00000000-0005-0000-0000-0000A1050000}"/>
    <cellStyle name="Titre 2 4" xfId="1393" xr:uid="{00000000-0005-0000-0000-0000A2050000}"/>
    <cellStyle name="Titre 2 5" xfId="1394" xr:uid="{00000000-0005-0000-0000-0000A3050000}"/>
    <cellStyle name="Titre 2 6" xfId="1395" xr:uid="{00000000-0005-0000-0000-0000A4050000}"/>
    <cellStyle name="Titre 2 7" xfId="1396" xr:uid="{00000000-0005-0000-0000-0000A5050000}"/>
    <cellStyle name="Titre 2 8" xfId="1397" xr:uid="{00000000-0005-0000-0000-0000A6050000}"/>
    <cellStyle name="Titre 2 9" xfId="1398" xr:uid="{00000000-0005-0000-0000-0000A7050000}"/>
    <cellStyle name="Titre 3 10" xfId="1399" xr:uid="{00000000-0005-0000-0000-0000A8050000}"/>
    <cellStyle name="Titre 3 11" xfId="1400" xr:uid="{00000000-0005-0000-0000-0000A9050000}"/>
    <cellStyle name="Titre 3 12" xfId="1401" xr:uid="{00000000-0005-0000-0000-0000AA050000}"/>
    <cellStyle name="Titre 3 13" xfId="1402" xr:uid="{00000000-0005-0000-0000-0000AB050000}"/>
    <cellStyle name="Titre 3 14" xfId="1403" xr:uid="{00000000-0005-0000-0000-0000AC050000}"/>
    <cellStyle name="Titre 3 15" xfId="1404" xr:uid="{00000000-0005-0000-0000-0000AD050000}"/>
    <cellStyle name="Titre 3 16" xfId="1405" xr:uid="{00000000-0005-0000-0000-0000AE050000}"/>
    <cellStyle name="Titre 3 17" xfId="1406" xr:uid="{00000000-0005-0000-0000-0000AF050000}"/>
    <cellStyle name="Titre 3 18" xfId="1407" xr:uid="{00000000-0005-0000-0000-0000B0050000}"/>
    <cellStyle name="Titre 3 19" xfId="1408" xr:uid="{00000000-0005-0000-0000-0000B1050000}"/>
    <cellStyle name="Titre 3 2" xfId="1409" xr:uid="{00000000-0005-0000-0000-0000B2050000}"/>
    <cellStyle name="Titre 3 20" xfId="1410" xr:uid="{00000000-0005-0000-0000-0000B3050000}"/>
    <cellStyle name="Titre 3 21" xfId="1411" xr:uid="{00000000-0005-0000-0000-0000B4050000}"/>
    <cellStyle name="Titre 3 22" xfId="1412" xr:uid="{00000000-0005-0000-0000-0000B5050000}"/>
    <cellStyle name="Titre 3 23" xfId="1413" xr:uid="{00000000-0005-0000-0000-0000B6050000}"/>
    <cellStyle name="Titre 3 24" xfId="1414" xr:uid="{00000000-0005-0000-0000-0000B7050000}"/>
    <cellStyle name="Titre 3 25" xfId="1415" xr:uid="{00000000-0005-0000-0000-0000B8050000}"/>
    <cellStyle name="Titre 3 26" xfId="1416" xr:uid="{00000000-0005-0000-0000-0000B9050000}"/>
    <cellStyle name="Titre 3 3" xfId="1417" xr:uid="{00000000-0005-0000-0000-0000BA050000}"/>
    <cellStyle name="Titre 3 4" xfId="1418" xr:uid="{00000000-0005-0000-0000-0000BB050000}"/>
    <cellStyle name="Titre 3 5" xfId="1419" xr:uid="{00000000-0005-0000-0000-0000BC050000}"/>
    <cellStyle name="Titre 3 6" xfId="1420" xr:uid="{00000000-0005-0000-0000-0000BD050000}"/>
    <cellStyle name="Titre 3 7" xfId="1421" xr:uid="{00000000-0005-0000-0000-0000BE050000}"/>
    <cellStyle name="Titre 3 8" xfId="1422" xr:uid="{00000000-0005-0000-0000-0000BF050000}"/>
    <cellStyle name="Titre 3 9" xfId="1423" xr:uid="{00000000-0005-0000-0000-0000C0050000}"/>
    <cellStyle name="Titre 4 10" xfId="1424" xr:uid="{00000000-0005-0000-0000-0000C1050000}"/>
    <cellStyle name="Titre 4 11" xfId="1425" xr:uid="{00000000-0005-0000-0000-0000C2050000}"/>
    <cellStyle name="Titre 4 12" xfId="1426" xr:uid="{00000000-0005-0000-0000-0000C3050000}"/>
    <cellStyle name="Titre 4 13" xfId="1427" xr:uid="{00000000-0005-0000-0000-0000C4050000}"/>
    <cellStyle name="Titre 4 14" xfId="1428" xr:uid="{00000000-0005-0000-0000-0000C5050000}"/>
    <cellStyle name="Titre 4 15" xfId="1429" xr:uid="{00000000-0005-0000-0000-0000C6050000}"/>
    <cellStyle name="Titre 4 16" xfId="1430" xr:uid="{00000000-0005-0000-0000-0000C7050000}"/>
    <cellStyle name="Titre 4 17" xfId="1431" xr:uid="{00000000-0005-0000-0000-0000C8050000}"/>
    <cellStyle name="Titre 4 18" xfId="1432" xr:uid="{00000000-0005-0000-0000-0000C9050000}"/>
    <cellStyle name="Titre 4 19" xfId="1433" xr:uid="{00000000-0005-0000-0000-0000CA050000}"/>
    <cellStyle name="Titre 4 2" xfId="1434" xr:uid="{00000000-0005-0000-0000-0000CB050000}"/>
    <cellStyle name="Titre 4 20" xfId="1435" xr:uid="{00000000-0005-0000-0000-0000CC050000}"/>
    <cellStyle name="Titre 4 21" xfId="1436" xr:uid="{00000000-0005-0000-0000-0000CD050000}"/>
    <cellStyle name="Titre 4 22" xfId="1437" xr:uid="{00000000-0005-0000-0000-0000CE050000}"/>
    <cellStyle name="Titre 4 23" xfId="1438" xr:uid="{00000000-0005-0000-0000-0000CF050000}"/>
    <cellStyle name="Titre 4 24" xfId="1439" xr:uid="{00000000-0005-0000-0000-0000D0050000}"/>
    <cellStyle name="Titre 4 25" xfId="1440" xr:uid="{00000000-0005-0000-0000-0000D1050000}"/>
    <cellStyle name="Titre 4 26" xfId="1441" xr:uid="{00000000-0005-0000-0000-0000D2050000}"/>
    <cellStyle name="Titre 4 3" xfId="1442" xr:uid="{00000000-0005-0000-0000-0000D3050000}"/>
    <cellStyle name="Titre 4 4" xfId="1443" xr:uid="{00000000-0005-0000-0000-0000D4050000}"/>
    <cellStyle name="Titre 4 5" xfId="1444" xr:uid="{00000000-0005-0000-0000-0000D5050000}"/>
    <cellStyle name="Titre 4 6" xfId="1445" xr:uid="{00000000-0005-0000-0000-0000D6050000}"/>
    <cellStyle name="Titre 4 7" xfId="1446" xr:uid="{00000000-0005-0000-0000-0000D7050000}"/>
    <cellStyle name="Titre 4 8" xfId="1447" xr:uid="{00000000-0005-0000-0000-0000D8050000}"/>
    <cellStyle name="Titre 4 9" xfId="1448" xr:uid="{00000000-0005-0000-0000-0000D9050000}"/>
    <cellStyle name="Total 10" xfId="1449" xr:uid="{00000000-0005-0000-0000-0000DA050000}"/>
    <cellStyle name="Total 11" xfId="1450" xr:uid="{00000000-0005-0000-0000-0000DB050000}"/>
    <cellStyle name="Total 12" xfId="1451" xr:uid="{00000000-0005-0000-0000-0000DC050000}"/>
    <cellStyle name="Total 13" xfId="1452" xr:uid="{00000000-0005-0000-0000-0000DD050000}"/>
    <cellStyle name="Total 14" xfId="1453" xr:uid="{00000000-0005-0000-0000-0000DE050000}"/>
    <cellStyle name="Total 15" xfId="1454" xr:uid="{00000000-0005-0000-0000-0000DF050000}"/>
    <cellStyle name="Total 16" xfId="1455" xr:uid="{00000000-0005-0000-0000-0000E0050000}"/>
    <cellStyle name="Total 17" xfId="1456" xr:uid="{00000000-0005-0000-0000-0000E1050000}"/>
    <cellStyle name="Total 18" xfId="1457" xr:uid="{00000000-0005-0000-0000-0000E2050000}"/>
    <cellStyle name="Total 19" xfId="1458" xr:uid="{00000000-0005-0000-0000-0000E3050000}"/>
    <cellStyle name="Total 2" xfId="1459" xr:uid="{00000000-0005-0000-0000-0000E4050000}"/>
    <cellStyle name="Total 2 2" xfId="1518" xr:uid="{00000000-0005-0000-0000-0000E5050000}"/>
    <cellStyle name="Total 20" xfId="1460" xr:uid="{00000000-0005-0000-0000-0000E6050000}"/>
    <cellStyle name="Total 21" xfId="1461" xr:uid="{00000000-0005-0000-0000-0000E7050000}"/>
    <cellStyle name="Total 22" xfId="1462" xr:uid="{00000000-0005-0000-0000-0000E8050000}"/>
    <cellStyle name="Total 23" xfId="1463" xr:uid="{00000000-0005-0000-0000-0000E9050000}"/>
    <cellStyle name="Total 24" xfId="1464" xr:uid="{00000000-0005-0000-0000-0000EA050000}"/>
    <cellStyle name="Total 25" xfId="1465" xr:uid="{00000000-0005-0000-0000-0000EB050000}"/>
    <cellStyle name="Total 26" xfId="1466" xr:uid="{00000000-0005-0000-0000-0000EC050000}"/>
    <cellStyle name="Total 3" xfId="1467" xr:uid="{00000000-0005-0000-0000-0000ED050000}"/>
    <cellStyle name="Total 3 2" xfId="1530" xr:uid="{00000000-0005-0000-0000-0000EE050000}"/>
    <cellStyle name="Total 4" xfId="1468" xr:uid="{00000000-0005-0000-0000-0000EF050000}"/>
    <cellStyle name="Total 5" xfId="1469" xr:uid="{00000000-0005-0000-0000-0000F0050000}"/>
    <cellStyle name="Total 6" xfId="1470" xr:uid="{00000000-0005-0000-0000-0000F1050000}"/>
    <cellStyle name="Total 7" xfId="1471" xr:uid="{00000000-0005-0000-0000-0000F2050000}"/>
    <cellStyle name="Total 8" xfId="1472" xr:uid="{00000000-0005-0000-0000-0000F3050000}"/>
    <cellStyle name="Total 9" xfId="1473" xr:uid="{00000000-0005-0000-0000-0000F4050000}"/>
    <cellStyle name="Überschrift" xfId="1474" xr:uid="{00000000-0005-0000-0000-0000F5050000}"/>
    <cellStyle name="Überschrift 1" xfId="1475" xr:uid="{00000000-0005-0000-0000-0000F6050000}"/>
    <cellStyle name="Überschrift 2" xfId="1476" xr:uid="{00000000-0005-0000-0000-0000F7050000}"/>
    <cellStyle name="Überschrift 3" xfId="1477" xr:uid="{00000000-0005-0000-0000-0000F8050000}"/>
    <cellStyle name="Überschrift 3 2" xfId="1478" xr:uid="{00000000-0005-0000-0000-0000F9050000}"/>
    <cellStyle name="Überschrift 4" xfId="1479" xr:uid="{00000000-0005-0000-0000-0000FA050000}"/>
    <cellStyle name="Vérification 10" xfId="1480" xr:uid="{00000000-0005-0000-0000-0000FB050000}"/>
    <cellStyle name="Vérification 11" xfId="1481" xr:uid="{00000000-0005-0000-0000-0000FC050000}"/>
    <cellStyle name="Vérification 12" xfId="1482" xr:uid="{00000000-0005-0000-0000-0000FD050000}"/>
    <cellStyle name="Vérification 13" xfId="1483" xr:uid="{00000000-0005-0000-0000-0000FE050000}"/>
    <cellStyle name="Vérification 14" xfId="1484" xr:uid="{00000000-0005-0000-0000-0000FF050000}"/>
    <cellStyle name="Vérification 15" xfId="1485" xr:uid="{00000000-0005-0000-0000-000000060000}"/>
    <cellStyle name="Vérification 16" xfId="1486" xr:uid="{00000000-0005-0000-0000-000001060000}"/>
    <cellStyle name="Vérification 17" xfId="1487" xr:uid="{00000000-0005-0000-0000-000002060000}"/>
    <cellStyle name="Vérification 18" xfId="1488" xr:uid="{00000000-0005-0000-0000-000003060000}"/>
    <cellStyle name="Vérification 19" xfId="1489" xr:uid="{00000000-0005-0000-0000-000004060000}"/>
    <cellStyle name="Vérification 2" xfId="1490" xr:uid="{00000000-0005-0000-0000-000005060000}"/>
    <cellStyle name="Vérification 20" xfId="1491" xr:uid="{00000000-0005-0000-0000-000006060000}"/>
    <cellStyle name="Vérification 21" xfId="1492" xr:uid="{00000000-0005-0000-0000-000007060000}"/>
    <cellStyle name="Vérification 22" xfId="1493" xr:uid="{00000000-0005-0000-0000-000008060000}"/>
    <cellStyle name="Vérification 23" xfId="1494" xr:uid="{00000000-0005-0000-0000-000009060000}"/>
    <cellStyle name="Vérification 24" xfId="1495" xr:uid="{00000000-0005-0000-0000-00000A060000}"/>
    <cellStyle name="Vérification 25" xfId="1496" xr:uid="{00000000-0005-0000-0000-00000B060000}"/>
    <cellStyle name="Vérification 26" xfId="1497" xr:uid="{00000000-0005-0000-0000-00000C060000}"/>
    <cellStyle name="Vérification 3" xfId="1498" xr:uid="{00000000-0005-0000-0000-00000D060000}"/>
    <cellStyle name="Vérification 4" xfId="1499" xr:uid="{00000000-0005-0000-0000-00000E060000}"/>
    <cellStyle name="Vérification 5" xfId="1500" xr:uid="{00000000-0005-0000-0000-00000F060000}"/>
    <cellStyle name="Vérification 6" xfId="1501" xr:uid="{00000000-0005-0000-0000-000010060000}"/>
    <cellStyle name="Vérification 7" xfId="1502" xr:uid="{00000000-0005-0000-0000-000011060000}"/>
    <cellStyle name="Vérification 8" xfId="1503" xr:uid="{00000000-0005-0000-0000-000012060000}"/>
    <cellStyle name="Vérification 9" xfId="1504" xr:uid="{00000000-0005-0000-0000-000013060000}"/>
    <cellStyle name="Verknüpfte Zelle" xfId="1505" xr:uid="{00000000-0005-0000-0000-000014060000}"/>
    <cellStyle name="Warnender Text" xfId="1506" xr:uid="{00000000-0005-0000-0000-000015060000}"/>
    <cellStyle name="Warning Text 2" xfId="1507" xr:uid="{00000000-0005-0000-0000-000016060000}"/>
    <cellStyle name="Warning Text 3" xfId="1508" xr:uid="{00000000-0005-0000-0000-000017060000}"/>
    <cellStyle name="Zelle überprüfen" xfId="1509" xr:uid="{00000000-0005-0000-0000-000018060000}"/>
    <cellStyle name="Гиперссылка" xfId="1510" xr:uid="{00000000-0005-0000-0000-000019060000}"/>
    <cellStyle name="Гиперссылка 2" xfId="1511" xr:uid="{00000000-0005-0000-0000-00001A060000}"/>
    <cellStyle name="Обычный_2++" xfId="1512" xr:uid="{00000000-0005-0000-0000-00001B060000}"/>
  </cellStyles>
  <dxfs count="0"/>
  <tableStyles count="0" defaultTableStyle="TableStyleMedium2" defaultPivotStyle="PivotStyleLight16"/>
  <colors>
    <mruColors>
      <color rgb="FF000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"/>
  <sheetViews>
    <sheetView tabSelected="1" zoomScale="70" zoomScaleNormal="70" workbookViewId="0">
      <pane xSplit="3" ySplit="15" topLeftCell="D16" activePane="bottomRight" state="frozen"/>
      <selection pane="topRight" activeCell="M1" sqref="M1"/>
      <selection pane="bottomLeft" activeCell="A16" sqref="A16"/>
      <selection pane="bottomRight" activeCell="O18" sqref="O18"/>
    </sheetView>
  </sheetViews>
  <sheetFormatPr defaultColWidth="9.140625" defaultRowHeight="15" x14ac:dyDescent="0.2"/>
  <cols>
    <col min="1" max="1" width="4.5703125" style="5" customWidth="1"/>
    <col min="2" max="2" width="3.28515625" style="5" customWidth="1"/>
    <col min="3" max="3" width="35.140625" style="5" customWidth="1"/>
    <col min="4" max="6" width="9.85546875" style="68" customWidth="1"/>
    <col min="7" max="7" width="9.140625" style="68" customWidth="1"/>
    <col min="8" max="8" width="9.28515625" style="68" customWidth="1"/>
    <col min="9" max="9" width="9.140625" style="68" customWidth="1"/>
    <col min="10" max="17" width="9.28515625" style="68" customWidth="1"/>
    <col min="18" max="18" width="9.28515625" style="5" customWidth="1"/>
    <col min="19" max="19" width="9.28515625" style="9" customWidth="1"/>
    <col min="20" max="20" width="4.28515625" style="21" customWidth="1"/>
    <col min="21" max="21" width="9.140625" style="97" customWidth="1"/>
    <col min="22" max="22" width="8.85546875" style="94" customWidth="1"/>
    <col min="23" max="23" width="8.7109375" style="94" customWidth="1"/>
    <col min="24" max="24" width="9.140625" style="94" customWidth="1"/>
    <col min="25" max="16384" width="9.140625" style="5"/>
  </cols>
  <sheetData>
    <row r="1" spans="1:24" s="2" customFormat="1" x14ac:dyDescent="0.25">
      <c r="B1" s="1"/>
      <c r="C1" s="1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77"/>
      <c r="U1" s="92"/>
      <c r="V1" s="92"/>
      <c r="W1" s="93"/>
      <c r="X1" s="93"/>
    </row>
    <row r="2" spans="1:24" s="2" customFormat="1" ht="15.75" x14ac:dyDescent="0.2">
      <c r="A2" s="149" t="s">
        <v>0</v>
      </c>
      <c r="B2" s="3"/>
      <c r="C2" s="3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6"/>
      <c r="T2" s="77"/>
      <c r="U2" s="142"/>
      <c r="V2" s="143"/>
      <c r="W2" s="144"/>
      <c r="X2" s="144"/>
    </row>
    <row r="3" spans="1:24" s="6" customFormat="1" ht="38.25" x14ac:dyDescent="0.25">
      <c r="A3" s="110" t="s">
        <v>1</v>
      </c>
      <c r="B3" s="110"/>
      <c r="C3" s="111"/>
      <c r="D3" s="112">
        <v>2000</v>
      </c>
      <c r="E3" s="112">
        <f t="shared" ref="E3:S3" si="0">D3+1</f>
        <v>2001</v>
      </c>
      <c r="F3" s="112">
        <f t="shared" si="0"/>
        <v>2002</v>
      </c>
      <c r="G3" s="112">
        <f t="shared" si="0"/>
        <v>2003</v>
      </c>
      <c r="H3" s="112">
        <f t="shared" si="0"/>
        <v>2004</v>
      </c>
      <c r="I3" s="112">
        <f t="shared" si="0"/>
        <v>2005</v>
      </c>
      <c r="J3" s="112">
        <f t="shared" si="0"/>
        <v>2006</v>
      </c>
      <c r="K3" s="112">
        <f t="shared" si="0"/>
        <v>2007</v>
      </c>
      <c r="L3" s="112">
        <f t="shared" si="0"/>
        <v>2008</v>
      </c>
      <c r="M3" s="112">
        <f t="shared" si="0"/>
        <v>2009</v>
      </c>
      <c r="N3" s="112">
        <f t="shared" si="0"/>
        <v>2010</v>
      </c>
      <c r="O3" s="112">
        <f t="shared" si="0"/>
        <v>2011</v>
      </c>
      <c r="P3" s="112">
        <f t="shared" si="0"/>
        <v>2012</v>
      </c>
      <c r="Q3" s="112">
        <f t="shared" si="0"/>
        <v>2013</v>
      </c>
      <c r="R3" s="112">
        <f t="shared" si="0"/>
        <v>2014</v>
      </c>
      <c r="S3" s="113">
        <f t="shared" si="0"/>
        <v>2015</v>
      </c>
      <c r="T3" s="78"/>
      <c r="U3" s="114" t="s">
        <v>2</v>
      </c>
      <c r="V3" s="114" t="s">
        <v>3</v>
      </c>
      <c r="W3" s="114" t="s">
        <v>4</v>
      </c>
      <c r="X3" s="114" t="s">
        <v>5</v>
      </c>
    </row>
    <row r="4" spans="1:24" s="14" customFormat="1" ht="14.25" x14ac:dyDescent="0.2">
      <c r="A4" s="27"/>
      <c r="B4" s="27"/>
      <c r="C4" s="28"/>
      <c r="D4" s="12"/>
      <c r="E4" s="12"/>
      <c r="F4" s="12"/>
      <c r="G4" s="12"/>
      <c r="H4" s="12"/>
      <c r="I4" s="12"/>
      <c r="J4" s="12"/>
      <c r="K4" s="13"/>
      <c r="L4" s="13"/>
      <c r="M4" s="13"/>
      <c r="N4" s="13"/>
      <c r="O4" s="13"/>
      <c r="P4" s="13"/>
      <c r="Q4" s="13"/>
      <c r="R4" s="13"/>
      <c r="S4" s="13"/>
      <c r="T4" s="121"/>
      <c r="U4" s="115"/>
      <c r="V4" s="116"/>
      <c r="W4" s="116"/>
      <c r="X4" s="116"/>
    </row>
    <row r="5" spans="1:24" s="14" customFormat="1" ht="15.75" x14ac:dyDescent="0.2">
      <c r="A5" s="100" t="s">
        <v>117</v>
      </c>
      <c r="B5" s="101"/>
      <c r="C5" s="102"/>
      <c r="D5" s="103">
        <f t="shared" ref="D5:R5" si="1">D6+D40+D54+D62+D67</f>
        <v>67469.842970469559</v>
      </c>
      <c r="E5" s="103">
        <f t="shared" si="1"/>
        <v>69165.930495755951</v>
      </c>
      <c r="F5" s="103">
        <f t="shared" si="1"/>
        <v>66228.714175640562</v>
      </c>
      <c r="G5" s="103">
        <f t="shared" si="1"/>
        <v>67390.775196501389</v>
      </c>
      <c r="H5" s="103">
        <f t="shared" si="1"/>
        <v>68948.612408799556</v>
      </c>
      <c r="I5" s="103">
        <f t="shared" si="1"/>
        <v>66617.146875796068</v>
      </c>
      <c r="J5" s="103">
        <f t="shared" si="1"/>
        <v>64705.938785342536</v>
      </c>
      <c r="K5" s="103">
        <f>K6+K40+K54+K62+K67</f>
        <v>64660.405833784418</v>
      </c>
      <c r="L5" s="103">
        <f t="shared" si="1"/>
        <v>64704.029095417005</v>
      </c>
      <c r="M5" s="103">
        <f t="shared" si="1"/>
        <v>61136.888475283784</v>
      </c>
      <c r="N5" s="103">
        <f t="shared" si="1"/>
        <v>60577.870991578704</v>
      </c>
      <c r="O5" s="103">
        <f t="shared" si="1"/>
        <v>61103.224502660385</v>
      </c>
      <c r="P5" s="103">
        <f t="shared" si="1"/>
        <v>61874.767538988985</v>
      </c>
      <c r="Q5" s="103">
        <f t="shared" si="1"/>
        <v>62908.640191446837</v>
      </c>
      <c r="R5" s="103">
        <f t="shared" si="1"/>
        <v>62308.470613500052</v>
      </c>
      <c r="S5" s="103">
        <f>S6+S40+S54+S62+S67</f>
        <v>63324.951117104443</v>
      </c>
      <c r="T5" s="134"/>
      <c r="U5" s="115">
        <f>(S5-K5)/K5</f>
        <v>-2.065336119468358E-2</v>
      </c>
      <c r="V5" s="116">
        <f>(S5-R5)/R5</f>
        <v>1.6313680846214755E-2</v>
      </c>
      <c r="W5" s="116">
        <f>(S5-P5)/P5</f>
        <v>2.3437398406412732E-2</v>
      </c>
      <c r="X5" s="116">
        <f>(S5-I5)/I5</f>
        <v>-4.9419645137756187E-2</v>
      </c>
    </row>
    <row r="6" spans="1:24" x14ac:dyDescent="0.2">
      <c r="A6" s="30" t="s">
        <v>7</v>
      </c>
      <c r="B6" s="31"/>
      <c r="C6" s="31"/>
      <c r="D6" s="33">
        <f t="shared" ref="D6:S6" si="2">D7+D16+D36+D39</f>
        <v>52141.228993435667</v>
      </c>
      <c r="E6" s="33">
        <f t="shared" si="2"/>
        <v>54426.392850589284</v>
      </c>
      <c r="F6" s="33">
        <f t="shared" si="2"/>
        <v>51520.397466241302</v>
      </c>
      <c r="G6" s="33">
        <f t="shared" si="2"/>
        <v>52207.555548901422</v>
      </c>
      <c r="H6" s="33">
        <f t="shared" si="2"/>
        <v>53309.236481050772</v>
      </c>
      <c r="I6" s="33">
        <f t="shared" si="2"/>
        <v>51644.07791366562</v>
      </c>
      <c r="J6" s="33">
        <f t="shared" si="2"/>
        <v>50445.603758723068</v>
      </c>
      <c r="K6" s="33">
        <f t="shared" si="2"/>
        <v>50091.951338651554</v>
      </c>
      <c r="L6" s="33">
        <f t="shared" si="2"/>
        <v>50673.721027931046</v>
      </c>
      <c r="M6" s="33">
        <f t="shared" si="2"/>
        <v>47436.696294142253</v>
      </c>
      <c r="N6" s="33">
        <f t="shared" si="2"/>
        <v>47349.76338427337</v>
      </c>
      <c r="O6" s="33">
        <f t="shared" si="2"/>
        <v>47876.123959140772</v>
      </c>
      <c r="P6" s="33">
        <f t="shared" si="2"/>
        <v>48583.590665948046</v>
      </c>
      <c r="Q6" s="33">
        <f t="shared" si="2"/>
        <v>49820.182811351966</v>
      </c>
      <c r="R6" s="33">
        <f t="shared" si="2"/>
        <v>49770.634229943942</v>
      </c>
      <c r="S6" s="33">
        <f t="shared" si="2"/>
        <v>50253.893596756046</v>
      </c>
      <c r="T6" s="7"/>
      <c r="U6" s="117">
        <f t="shared" ref="U6:U38" si="3">(S6-K6)/K6</f>
        <v>3.2328997728530528E-3</v>
      </c>
      <c r="V6" s="118">
        <f t="shared" ref="V6:V38" si="4">(S6-R6)/R6</f>
        <v>9.7097289252817444E-3</v>
      </c>
      <c r="W6" s="118">
        <f t="shared" ref="W6:W38" si="5">(S6-P6)/P6</f>
        <v>3.4379981139984077E-2</v>
      </c>
      <c r="X6" s="118">
        <f t="shared" ref="X6:X38" si="6">(S6-I6)/I6</f>
        <v>-2.6918562070825838E-2</v>
      </c>
    </row>
    <row r="7" spans="1:24" x14ac:dyDescent="0.2">
      <c r="A7" s="34" t="s">
        <v>8</v>
      </c>
      <c r="B7" s="35" t="s">
        <v>9</v>
      </c>
      <c r="C7" s="35"/>
      <c r="D7" s="15">
        <f t="shared" ref="D7:R7" si="7">SUM(D8:D15)</f>
        <v>22399.454346771719</v>
      </c>
      <c r="E7" s="15">
        <f t="shared" si="7"/>
        <v>24492.823564502429</v>
      </c>
      <c r="F7" s="15">
        <f t="shared" si="7"/>
        <v>22355.54706511187</v>
      </c>
      <c r="G7" s="15">
        <f t="shared" si="7"/>
        <v>21740.538542170492</v>
      </c>
      <c r="H7" s="15">
        <f t="shared" si="7"/>
        <v>22189.397087350517</v>
      </c>
      <c r="I7" s="15">
        <f t="shared" si="7"/>
        <v>21407.270778419963</v>
      </c>
      <c r="J7" s="15">
        <f t="shared" si="7"/>
        <v>21037.545470687299</v>
      </c>
      <c r="K7" s="15">
        <f t="shared" si="7"/>
        <v>20130.049316418346</v>
      </c>
      <c r="L7" s="15">
        <f t="shared" si="7"/>
        <v>19865.046537758404</v>
      </c>
      <c r="M7" s="15">
        <f t="shared" si="7"/>
        <v>19198.048464545605</v>
      </c>
      <c r="N7" s="15">
        <f t="shared" si="7"/>
        <v>18650.432825701104</v>
      </c>
      <c r="O7" s="15">
        <f t="shared" si="7"/>
        <v>19985.608058952323</v>
      </c>
      <c r="P7" s="15">
        <f t="shared" si="7"/>
        <v>19702.226909823119</v>
      </c>
      <c r="Q7" s="15">
        <f t="shared" si="7"/>
        <v>19743.748596869427</v>
      </c>
      <c r="R7" s="15">
        <f t="shared" si="7"/>
        <v>20054.984785592293</v>
      </c>
      <c r="S7" s="15">
        <f>SUM(S8:S15)</f>
        <v>19636.48792977586</v>
      </c>
      <c r="T7" s="7"/>
      <c r="U7" s="115">
        <f t="shared" si="3"/>
        <v>-2.4518637728320466E-2</v>
      </c>
      <c r="V7" s="116">
        <f t="shared" si="4"/>
        <v>-2.0867473114070136E-2</v>
      </c>
      <c r="W7" s="116">
        <f t="shared" si="5"/>
        <v>-3.3366268873130868E-3</v>
      </c>
      <c r="X7" s="116">
        <f t="shared" si="6"/>
        <v>-8.271875789178959E-2</v>
      </c>
    </row>
    <row r="8" spans="1:24" x14ac:dyDescent="0.2">
      <c r="A8" s="37"/>
      <c r="B8" s="38" t="s">
        <v>10</v>
      </c>
      <c r="C8" s="39"/>
      <c r="D8" s="40">
        <v>1937.7969234362199</v>
      </c>
      <c r="E8" s="40">
        <v>2484.6746669498498</v>
      </c>
      <c r="F8" s="40">
        <v>951.81195670084901</v>
      </c>
      <c r="G8" s="40">
        <v>1022.62883319604</v>
      </c>
      <c r="H8" s="40">
        <v>1255.54240184593</v>
      </c>
      <c r="I8" s="40">
        <v>1338.19576280403</v>
      </c>
      <c r="J8" s="40">
        <v>1522.58130100517</v>
      </c>
      <c r="K8" s="40">
        <v>1144.96299306065</v>
      </c>
      <c r="L8" s="40">
        <v>1486.1411381183</v>
      </c>
      <c r="M8" s="40">
        <v>1335.95320512186</v>
      </c>
      <c r="N8" s="40">
        <v>1234.8553304621601</v>
      </c>
      <c r="O8" s="40">
        <v>781.63099981969299</v>
      </c>
      <c r="P8" s="40">
        <v>705.33105119336301</v>
      </c>
      <c r="Q8" s="40">
        <v>859.69243448827399</v>
      </c>
      <c r="R8" s="40">
        <v>807.91627153673301</v>
      </c>
      <c r="S8" s="41">
        <v>753.51026717675495</v>
      </c>
      <c r="T8" s="7"/>
      <c r="U8" s="119">
        <f t="shared" si="3"/>
        <v>-0.3418911600256056</v>
      </c>
      <c r="V8" s="120">
        <f t="shared" si="4"/>
        <v>-6.734114199296011E-2</v>
      </c>
      <c r="W8" s="120">
        <f t="shared" si="5"/>
        <v>6.830723800104449E-2</v>
      </c>
      <c r="X8" s="120">
        <f t="shared" si="6"/>
        <v>-0.43692074947400533</v>
      </c>
    </row>
    <row r="9" spans="1:24" x14ac:dyDescent="0.2">
      <c r="A9" s="37"/>
      <c r="B9" s="42" t="s">
        <v>11</v>
      </c>
      <c r="C9" s="39"/>
      <c r="D9" s="40">
        <v>417.04884470494198</v>
      </c>
      <c r="E9" s="40">
        <v>440.61960351200702</v>
      </c>
      <c r="F9" s="40">
        <v>515.41532283367997</v>
      </c>
      <c r="G9" s="40">
        <v>491.45691007440098</v>
      </c>
      <c r="H9" s="40">
        <v>858.64889713894797</v>
      </c>
      <c r="I9" s="40">
        <v>498.66374885522401</v>
      </c>
      <c r="J9" s="40">
        <v>634.42189098477297</v>
      </c>
      <c r="K9" s="40">
        <v>638.97983520582397</v>
      </c>
      <c r="L9" s="40">
        <v>490.21956264850002</v>
      </c>
      <c r="M9" s="40">
        <v>583.79752710622097</v>
      </c>
      <c r="N9" s="40">
        <v>662.01176090898298</v>
      </c>
      <c r="O9" s="40">
        <v>553.06703089949997</v>
      </c>
      <c r="P9" s="40">
        <v>594.17608374248005</v>
      </c>
      <c r="Q9" s="40">
        <v>525.48549910667396</v>
      </c>
      <c r="R9" s="40">
        <v>572.49404017156803</v>
      </c>
      <c r="S9" s="41">
        <v>588.60618277163496</v>
      </c>
      <c r="T9" s="7"/>
      <c r="U9" s="119">
        <f t="shared" si="3"/>
        <v>-7.8834494703519054E-2</v>
      </c>
      <c r="V9" s="120">
        <f t="shared" si="4"/>
        <v>2.8143773505901231E-2</v>
      </c>
      <c r="W9" s="120">
        <f t="shared" si="5"/>
        <v>-9.3741588112441019E-3</v>
      </c>
      <c r="X9" s="120">
        <f t="shared" si="6"/>
        <v>0.18036689878277826</v>
      </c>
    </row>
    <row r="10" spans="1:24" x14ac:dyDescent="0.2">
      <c r="A10" s="37"/>
      <c r="B10" s="42" t="s">
        <v>12</v>
      </c>
      <c r="C10" s="43"/>
      <c r="D10" s="40">
        <v>3528.3951692014498</v>
      </c>
      <c r="E10" s="40">
        <v>5095.8306534434696</v>
      </c>
      <c r="F10" s="40">
        <v>5336.7547187501696</v>
      </c>
      <c r="G10" s="40">
        <v>5609.2788946582996</v>
      </c>
      <c r="H10" s="40">
        <v>5971.8785110246499</v>
      </c>
      <c r="I10" s="40">
        <v>5427.1311916275499</v>
      </c>
      <c r="J10" s="40">
        <v>6213.5897676843197</v>
      </c>
      <c r="K10" s="98">
        <v>5930.3743860243612</v>
      </c>
      <c r="L10" s="75">
        <v>6055.679464310977</v>
      </c>
      <c r="M10" s="75">
        <v>5866.5372562986959</v>
      </c>
      <c r="N10" s="75">
        <v>6054.331090894847</v>
      </c>
      <c r="O10" s="75">
        <v>6727.1121600000006</v>
      </c>
      <c r="P10" s="75">
        <v>6625.2141125733278</v>
      </c>
      <c r="Q10" s="75">
        <v>6895.8362739923696</v>
      </c>
      <c r="R10" s="99">
        <v>7170.1068421714299</v>
      </c>
      <c r="S10" s="75">
        <v>7148.1571613532697</v>
      </c>
      <c r="T10" s="7"/>
      <c r="U10" s="119">
        <f t="shared" si="3"/>
        <v>0.20534669416466517</v>
      </c>
      <c r="V10" s="120">
        <f t="shared" si="4"/>
        <v>-3.0612766729028107E-3</v>
      </c>
      <c r="W10" s="120">
        <f t="shared" si="5"/>
        <v>7.8932248814042219E-2</v>
      </c>
      <c r="X10" s="120">
        <f t="shared" si="6"/>
        <v>0.31711523251561546</v>
      </c>
    </row>
    <row r="11" spans="1:24" x14ac:dyDescent="0.2">
      <c r="A11" s="37"/>
      <c r="B11" s="42" t="s">
        <v>13</v>
      </c>
      <c r="C11" s="39"/>
      <c r="D11" s="40">
        <v>7837.4079677995696</v>
      </c>
      <c r="E11" s="40">
        <v>7822.3737584426199</v>
      </c>
      <c r="F11" s="40">
        <v>6759.4127867754996</v>
      </c>
      <c r="G11" s="40">
        <v>6846.6184232721398</v>
      </c>
      <c r="H11" s="40">
        <v>6517.3173695592704</v>
      </c>
      <c r="I11" s="40">
        <v>6213.3132575530299</v>
      </c>
      <c r="J11" s="40">
        <v>4720.8752309050096</v>
      </c>
      <c r="K11" s="40">
        <v>4548.1438183617402</v>
      </c>
      <c r="L11" s="40">
        <v>3881.4976409118999</v>
      </c>
      <c r="M11" s="40">
        <v>3892.87312568469</v>
      </c>
      <c r="N11" s="40">
        <v>3897.5666453110498</v>
      </c>
      <c r="O11" s="40">
        <v>4032.7618902131899</v>
      </c>
      <c r="P11" s="40">
        <v>4119.2580604733103</v>
      </c>
      <c r="Q11" s="40">
        <v>4116.6707569374503</v>
      </c>
      <c r="R11" s="40">
        <v>4423.9562101545798</v>
      </c>
      <c r="S11" s="41">
        <v>4415.3895676557104</v>
      </c>
      <c r="T11" s="7"/>
      <c r="U11" s="119">
        <f t="shared" si="3"/>
        <v>-2.9188665971835604E-2</v>
      </c>
      <c r="V11" s="120">
        <f t="shared" si="4"/>
        <v>-1.9364211786739431E-3</v>
      </c>
      <c r="W11" s="120">
        <f t="shared" si="5"/>
        <v>7.1889525452157294E-2</v>
      </c>
      <c r="X11" s="120">
        <f t="shared" si="6"/>
        <v>-0.28936633570047782</v>
      </c>
    </row>
    <row r="12" spans="1:24" x14ac:dyDescent="0.2">
      <c r="A12" s="37"/>
      <c r="B12" s="42" t="s">
        <v>14</v>
      </c>
      <c r="C12" s="44"/>
      <c r="D12" s="40">
        <v>76.651126899999994</v>
      </c>
      <c r="E12" s="40">
        <v>72.403913200000005</v>
      </c>
      <c r="F12" s="40">
        <v>75.995156199999997</v>
      </c>
      <c r="G12" s="40">
        <v>84.111135099999998</v>
      </c>
      <c r="H12" s="40">
        <v>104.4270894</v>
      </c>
      <c r="I12" s="40">
        <v>113.5421918</v>
      </c>
      <c r="J12" s="40">
        <v>119.4069478</v>
      </c>
      <c r="K12" s="40">
        <v>126.5707056</v>
      </c>
      <c r="L12" s="40">
        <v>106.4378099</v>
      </c>
      <c r="M12" s="40">
        <v>64.449251000000004</v>
      </c>
      <c r="N12" s="40">
        <v>83.593524500000001</v>
      </c>
      <c r="O12" s="40">
        <v>102.9928946</v>
      </c>
      <c r="P12" s="40">
        <v>99.848224700000003</v>
      </c>
      <c r="Q12" s="40">
        <v>68.030929099999994</v>
      </c>
      <c r="R12" s="40">
        <v>66.1957752</v>
      </c>
      <c r="S12" s="41">
        <v>70.766475499999999</v>
      </c>
      <c r="T12" s="7"/>
      <c r="U12" s="119">
        <f t="shared" si="3"/>
        <v>-0.44089372683405503</v>
      </c>
      <c r="V12" s="120">
        <f t="shared" si="4"/>
        <v>6.9048217747890328E-2</v>
      </c>
      <c r="W12" s="120">
        <f t="shared" si="5"/>
        <v>-0.29125955205891613</v>
      </c>
      <c r="X12" s="120">
        <f t="shared" si="6"/>
        <v>-0.37673851122539276</v>
      </c>
    </row>
    <row r="13" spans="1:24" x14ac:dyDescent="0.2">
      <c r="A13" s="37"/>
      <c r="B13" s="42" t="s">
        <v>15</v>
      </c>
      <c r="C13" s="42"/>
      <c r="D13" s="40">
        <v>3455.7028150819801</v>
      </c>
      <c r="E13" s="40">
        <v>3455.1104872863398</v>
      </c>
      <c r="F13" s="40">
        <v>4058.6314787196802</v>
      </c>
      <c r="G13" s="40">
        <v>3308.5195027609998</v>
      </c>
      <c r="H13" s="40">
        <v>3184.58483997448</v>
      </c>
      <c r="I13" s="40">
        <v>3063.8912318385501</v>
      </c>
      <c r="J13" s="40">
        <v>2996.1295936926599</v>
      </c>
      <c r="K13" s="40">
        <v>2947.0976135821402</v>
      </c>
      <c r="L13" s="40">
        <v>3147.6934216725699</v>
      </c>
      <c r="M13" s="40">
        <v>2790.4499141804799</v>
      </c>
      <c r="N13" s="40">
        <v>2549.1874242540198</v>
      </c>
      <c r="O13" s="40">
        <v>2866.17299134015</v>
      </c>
      <c r="P13" s="40">
        <v>2850.1782658351399</v>
      </c>
      <c r="Q13" s="40">
        <v>2621.3222881576798</v>
      </c>
      <c r="R13" s="40">
        <v>2546.3910774895198</v>
      </c>
      <c r="S13" s="41">
        <v>2299.8673676685498</v>
      </c>
      <c r="T13" s="7"/>
      <c r="U13" s="119">
        <f t="shared" si="3"/>
        <v>-0.21961615486732877</v>
      </c>
      <c r="V13" s="120">
        <f t="shared" si="4"/>
        <v>-9.6812980535580989E-2</v>
      </c>
      <c r="W13" s="120">
        <f t="shared" si="5"/>
        <v>-0.19307946620852562</v>
      </c>
      <c r="X13" s="120">
        <f t="shared" si="6"/>
        <v>-0.24936389915889157</v>
      </c>
    </row>
    <row r="14" spans="1:24" x14ac:dyDescent="0.2">
      <c r="A14" s="37"/>
      <c r="B14" s="42" t="s">
        <v>16</v>
      </c>
      <c r="C14" s="42"/>
      <c r="D14" s="40">
        <v>4827.7821965475596</v>
      </c>
      <c r="E14" s="40">
        <v>4757.9196222681403</v>
      </c>
      <c r="F14" s="40">
        <v>4526.0564477319904</v>
      </c>
      <c r="G14" s="40">
        <v>4292.8395580086099</v>
      </c>
      <c r="H14" s="40">
        <v>4223.8218623072398</v>
      </c>
      <c r="I14" s="40">
        <v>4677.3073077415802</v>
      </c>
      <c r="J14" s="40">
        <v>4756.0159707153698</v>
      </c>
      <c r="K14" s="40">
        <v>4719.8190915836303</v>
      </c>
      <c r="L14" s="40">
        <v>4633.5196860961596</v>
      </c>
      <c r="M14" s="40">
        <v>4614.4800289536597</v>
      </c>
      <c r="N14" s="40">
        <v>3858.5532945700402</v>
      </c>
      <c r="O14" s="40">
        <v>4640.9263574797897</v>
      </c>
      <c r="P14" s="40">
        <v>4320.4928393054997</v>
      </c>
      <c r="Q14" s="40">
        <v>4271.2435920869802</v>
      </c>
      <c r="R14" s="40">
        <v>4085.74238286846</v>
      </c>
      <c r="S14" s="41">
        <v>3953.6551379499401</v>
      </c>
      <c r="T14" s="7"/>
      <c r="U14" s="119">
        <f t="shared" si="3"/>
        <v>-0.16232909329086614</v>
      </c>
      <c r="V14" s="120">
        <f t="shared" si="4"/>
        <v>-3.2328823636155433E-2</v>
      </c>
      <c r="W14" s="120">
        <f t="shared" si="5"/>
        <v>-8.4906448176066684E-2</v>
      </c>
      <c r="X14" s="120">
        <f t="shared" si="6"/>
        <v>-0.15471554939182577</v>
      </c>
    </row>
    <row r="15" spans="1:24" x14ac:dyDescent="0.2">
      <c r="A15" s="37"/>
      <c r="B15" s="42" t="s">
        <v>17</v>
      </c>
      <c r="C15" s="42"/>
      <c r="D15" s="40">
        <v>318.66930309999998</v>
      </c>
      <c r="E15" s="40">
        <v>363.89085940000001</v>
      </c>
      <c r="F15" s="40">
        <v>131.46919740000001</v>
      </c>
      <c r="G15" s="40">
        <v>85.085285099999993</v>
      </c>
      <c r="H15" s="40">
        <v>73.176116100000002</v>
      </c>
      <c r="I15" s="40">
        <v>75.226086199999997</v>
      </c>
      <c r="J15" s="40">
        <v>74.524767900000001</v>
      </c>
      <c r="K15" s="40">
        <v>74.100873000000007</v>
      </c>
      <c r="L15" s="40">
        <v>63.857814099999999</v>
      </c>
      <c r="M15" s="40">
        <v>49.508156200000002</v>
      </c>
      <c r="N15" s="40">
        <v>310.33375480000001</v>
      </c>
      <c r="O15" s="40">
        <v>280.94373460000003</v>
      </c>
      <c r="P15" s="40">
        <v>387.728272</v>
      </c>
      <c r="Q15" s="40">
        <v>385.46682299999998</v>
      </c>
      <c r="R15" s="40">
        <v>382.182186</v>
      </c>
      <c r="S15" s="41">
        <v>406.5357697</v>
      </c>
      <c r="T15" s="7"/>
      <c r="U15" s="119">
        <f t="shared" si="3"/>
        <v>4.4862480459575682</v>
      </c>
      <c r="V15" s="120">
        <f t="shared" si="4"/>
        <v>6.3722445975019887E-2</v>
      </c>
      <c r="W15" s="120">
        <f t="shared" si="5"/>
        <v>4.8506903050907775E-2</v>
      </c>
      <c r="X15" s="120">
        <f t="shared" si="6"/>
        <v>4.4041861039953982</v>
      </c>
    </row>
    <row r="16" spans="1:24" x14ac:dyDescent="0.2">
      <c r="A16" s="34" t="s">
        <v>18</v>
      </c>
      <c r="B16" s="35" t="s">
        <v>19</v>
      </c>
      <c r="C16" s="35"/>
      <c r="D16" s="36">
        <f t="shared" ref="D16:S16" si="8">D17+D18+D27+D28+D29</f>
        <v>24010.8392375</v>
      </c>
      <c r="E16" s="36">
        <f t="shared" si="8"/>
        <v>24004.788294999998</v>
      </c>
      <c r="F16" s="36">
        <f t="shared" si="8"/>
        <v>23758.311817499998</v>
      </c>
      <c r="G16" s="36">
        <f t="shared" si="8"/>
        <v>25204.325037499999</v>
      </c>
      <c r="H16" s="36">
        <f t="shared" si="8"/>
        <v>25969.214672499998</v>
      </c>
      <c r="I16" s="36">
        <f t="shared" si="8"/>
        <v>24886.96746</v>
      </c>
      <c r="J16" s="36">
        <f t="shared" si="8"/>
        <v>24354.033019999999</v>
      </c>
      <c r="K16" s="36">
        <f t="shared" si="8"/>
        <v>24913.36609</v>
      </c>
      <c r="L16" s="36">
        <f t="shared" si="8"/>
        <v>25339.592290000001</v>
      </c>
      <c r="M16" s="36">
        <f t="shared" si="8"/>
        <v>23311.61808</v>
      </c>
      <c r="N16" s="36">
        <f t="shared" si="8"/>
        <v>23837.4596475</v>
      </c>
      <c r="O16" s="36">
        <f t="shared" si="8"/>
        <v>22475.153555000001</v>
      </c>
      <c r="P16" s="36">
        <f t="shared" si="8"/>
        <v>23763.276567500001</v>
      </c>
      <c r="Q16" s="36">
        <f t="shared" si="8"/>
        <v>24538.603672500001</v>
      </c>
      <c r="R16" s="36">
        <f t="shared" si="8"/>
        <v>24315.945350000002</v>
      </c>
      <c r="S16" s="36">
        <f t="shared" si="8"/>
        <v>25480.144497499998</v>
      </c>
      <c r="T16" s="7"/>
      <c r="U16" s="115">
        <f t="shared" si="3"/>
        <v>2.2749973064759718E-2</v>
      </c>
      <c r="V16" s="116">
        <f t="shared" si="4"/>
        <v>4.7878012996932312E-2</v>
      </c>
      <c r="W16" s="116">
        <f t="shared" si="5"/>
        <v>7.2248787961677066E-2</v>
      </c>
      <c r="X16" s="116">
        <f t="shared" si="6"/>
        <v>2.3834846027479709E-2</v>
      </c>
    </row>
    <row r="17" spans="1:24" x14ac:dyDescent="0.2">
      <c r="A17" s="37"/>
      <c r="B17" s="42" t="s">
        <v>20</v>
      </c>
      <c r="C17" s="39"/>
      <c r="D17" s="40">
        <v>1594</v>
      </c>
      <c r="E17" s="40">
        <v>1423</v>
      </c>
      <c r="F17" s="40">
        <v>1389</v>
      </c>
      <c r="G17" s="40">
        <v>1392</v>
      </c>
      <c r="H17" s="40">
        <v>1521</v>
      </c>
      <c r="I17" s="40">
        <v>1565</v>
      </c>
      <c r="J17" s="40">
        <v>1525</v>
      </c>
      <c r="K17" s="40">
        <v>1490</v>
      </c>
      <c r="L17" s="40">
        <v>1405</v>
      </c>
      <c r="M17" s="40">
        <v>1234</v>
      </c>
      <c r="N17" s="40">
        <v>1182</v>
      </c>
      <c r="O17" s="40">
        <v>1137</v>
      </c>
      <c r="P17" s="40">
        <v>1295</v>
      </c>
      <c r="Q17" s="40">
        <v>1330</v>
      </c>
      <c r="R17" s="40">
        <v>1303</v>
      </c>
      <c r="S17" s="41">
        <v>1317</v>
      </c>
      <c r="T17" s="7"/>
      <c r="U17" s="119">
        <f t="shared" si="3"/>
        <v>-0.11610738255033556</v>
      </c>
      <c r="V17" s="120">
        <f t="shared" si="4"/>
        <v>1.0744435917114352E-2</v>
      </c>
      <c r="W17" s="120">
        <f t="shared" si="5"/>
        <v>1.698841698841699E-2</v>
      </c>
      <c r="X17" s="120">
        <f t="shared" si="6"/>
        <v>-0.1584664536741214</v>
      </c>
    </row>
    <row r="18" spans="1:24" x14ac:dyDescent="0.2">
      <c r="A18" s="37"/>
      <c r="B18" s="42" t="s">
        <v>21</v>
      </c>
      <c r="C18" s="39"/>
      <c r="D18" s="40">
        <f t="shared" ref="D18:S18" si="9">SUM(D19:D26)</f>
        <v>14814</v>
      </c>
      <c r="E18" s="40">
        <f t="shared" si="9"/>
        <v>15080</v>
      </c>
      <c r="F18" s="40">
        <f t="shared" si="9"/>
        <v>15251</v>
      </c>
      <c r="G18" s="40">
        <f t="shared" si="9"/>
        <v>15877</v>
      </c>
      <c r="H18" s="40">
        <f t="shared" si="9"/>
        <v>16833</v>
      </c>
      <c r="I18" s="40">
        <f t="shared" si="9"/>
        <v>16361</v>
      </c>
      <c r="J18" s="40">
        <f t="shared" si="9"/>
        <v>16301</v>
      </c>
      <c r="K18" s="40">
        <f t="shared" si="9"/>
        <v>16588</v>
      </c>
      <c r="L18" s="40">
        <f t="shared" si="9"/>
        <v>16830</v>
      </c>
      <c r="M18" s="40">
        <f t="shared" si="9"/>
        <v>15571</v>
      </c>
      <c r="N18" s="40">
        <f t="shared" si="9"/>
        <v>15733</v>
      </c>
      <c r="O18" s="40">
        <f t="shared" si="9"/>
        <v>15066</v>
      </c>
      <c r="P18" s="40">
        <f t="shared" si="9"/>
        <v>15779</v>
      </c>
      <c r="Q18" s="40">
        <f t="shared" si="9"/>
        <v>16824</v>
      </c>
      <c r="R18" s="40">
        <f t="shared" si="9"/>
        <v>16750</v>
      </c>
      <c r="S18" s="40">
        <f t="shared" si="9"/>
        <v>17528</v>
      </c>
      <c r="T18" s="7"/>
      <c r="U18" s="119">
        <f t="shared" si="3"/>
        <v>5.666747046057391E-2</v>
      </c>
      <c r="V18" s="120">
        <f t="shared" si="4"/>
        <v>4.6447761194029852E-2</v>
      </c>
      <c r="W18" s="120">
        <f t="shared" si="5"/>
        <v>0.11084352620571646</v>
      </c>
      <c r="X18" s="120">
        <f t="shared" si="6"/>
        <v>7.1328158425524119E-2</v>
      </c>
    </row>
    <row r="19" spans="1:24" s="72" customFormat="1" ht="12.75" x14ac:dyDescent="0.2">
      <c r="A19" s="45"/>
      <c r="B19" s="39"/>
      <c r="C19" s="151" t="s">
        <v>22</v>
      </c>
      <c r="D19" s="152">
        <v>4773</v>
      </c>
      <c r="E19" s="152">
        <v>4686</v>
      </c>
      <c r="F19" s="152">
        <v>4678</v>
      </c>
      <c r="G19" s="152">
        <v>4707</v>
      </c>
      <c r="H19" s="152">
        <v>4929</v>
      </c>
      <c r="I19" s="152">
        <v>4609</v>
      </c>
      <c r="J19" s="152">
        <v>4472</v>
      </c>
      <c r="K19" s="152">
        <v>4371</v>
      </c>
      <c r="L19" s="152">
        <v>4238</v>
      </c>
      <c r="M19" s="152">
        <v>4233</v>
      </c>
      <c r="N19" s="152">
        <v>3975</v>
      </c>
      <c r="O19" s="152">
        <v>3630</v>
      </c>
      <c r="P19" s="152">
        <v>3662</v>
      </c>
      <c r="Q19" s="152">
        <v>3744</v>
      </c>
      <c r="R19" s="152">
        <v>3695</v>
      </c>
      <c r="S19" s="152">
        <v>3757</v>
      </c>
      <c r="T19" s="7"/>
      <c r="U19" s="119">
        <f t="shared" si="3"/>
        <v>-0.14047128803477466</v>
      </c>
      <c r="V19" s="120">
        <f t="shared" si="4"/>
        <v>1.6779431664411367E-2</v>
      </c>
      <c r="W19" s="120">
        <f t="shared" si="5"/>
        <v>2.5942108137629712E-2</v>
      </c>
      <c r="X19" s="120">
        <f t="shared" si="6"/>
        <v>-0.18485571707528747</v>
      </c>
    </row>
    <row r="20" spans="1:24" s="72" customFormat="1" ht="12.75" x14ac:dyDescent="0.2">
      <c r="A20" s="45"/>
      <c r="B20" s="39"/>
      <c r="C20" s="151" t="s">
        <v>23</v>
      </c>
      <c r="D20" s="152">
        <v>3881</v>
      </c>
      <c r="E20" s="152">
        <v>3897</v>
      </c>
      <c r="F20" s="152">
        <v>3915</v>
      </c>
      <c r="G20" s="152">
        <v>3999</v>
      </c>
      <c r="H20" s="152">
        <v>4254</v>
      </c>
      <c r="I20" s="152">
        <v>4043</v>
      </c>
      <c r="J20" s="152">
        <v>4050</v>
      </c>
      <c r="K20" s="152">
        <v>4102</v>
      </c>
      <c r="L20" s="152">
        <v>4076</v>
      </c>
      <c r="M20" s="152">
        <v>4200</v>
      </c>
      <c r="N20" s="152">
        <v>4143</v>
      </c>
      <c r="O20" s="152">
        <v>3945</v>
      </c>
      <c r="P20" s="152">
        <v>4092</v>
      </c>
      <c r="Q20" s="152">
        <v>4270</v>
      </c>
      <c r="R20" s="152">
        <v>4401</v>
      </c>
      <c r="S20" s="152">
        <v>4613</v>
      </c>
      <c r="T20" s="7"/>
      <c r="U20" s="119">
        <f t="shared" si="3"/>
        <v>0.12457337883959044</v>
      </c>
      <c r="V20" s="120">
        <f t="shared" si="4"/>
        <v>4.8170870256759826E-2</v>
      </c>
      <c r="W20" s="120">
        <f t="shared" si="5"/>
        <v>0.12732160312805474</v>
      </c>
      <c r="X20" s="120">
        <f t="shared" si="6"/>
        <v>0.1409844175117487</v>
      </c>
    </row>
    <row r="21" spans="1:24" s="72" customFormat="1" ht="12.75" x14ac:dyDescent="0.2">
      <c r="A21" s="45"/>
      <c r="B21" s="39"/>
      <c r="C21" s="151" t="s">
        <v>24</v>
      </c>
      <c r="D21" s="152">
        <v>1841</v>
      </c>
      <c r="E21" s="152">
        <v>1868</v>
      </c>
      <c r="F21" s="152">
        <v>1869</v>
      </c>
      <c r="G21" s="152">
        <v>1894</v>
      </c>
      <c r="H21" s="152">
        <v>2028</v>
      </c>
      <c r="I21" s="152">
        <v>1929</v>
      </c>
      <c r="J21" s="152">
        <v>1876</v>
      </c>
      <c r="K21" s="152">
        <v>1913</v>
      </c>
      <c r="L21" s="152">
        <v>1939</v>
      </c>
      <c r="M21" s="152">
        <v>1931</v>
      </c>
      <c r="N21" s="152">
        <v>1856</v>
      </c>
      <c r="O21" s="152">
        <v>1731</v>
      </c>
      <c r="P21" s="152">
        <v>1780</v>
      </c>
      <c r="Q21" s="152">
        <v>1825</v>
      </c>
      <c r="R21" s="152">
        <v>1875</v>
      </c>
      <c r="S21" s="152">
        <v>1966</v>
      </c>
      <c r="T21" s="7"/>
      <c r="U21" s="119">
        <f t="shared" si="3"/>
        <v>2.7705175117616311E-2</v>
      </c>
      <c r="V21" s="120">
        <f t="shared" si="4"/>
        <v>4.8533333333333331E-2</v>
      </c>
      <c r="W21" s="120">
        <f t="shared" si="5"/>
        <v>0.10449438202247191</v>
      </c>
      <c r="X21" s="120">
        <f t="shared" si="6"/>
        <v>1.9180922757905651E-2</v>
      </c>
    </row>
    <row r="22" spans="1:24" s="72" customFormat="1" ht="12.75" x14ac:dyDescent="0.2">
      <c r="A22" s="45"/>
      <c r="B22" s="39"/>
      <c r="C22" s="151" t="s">
        <v>25</v>
      </c>
      <c r="D22" s="152">
        <v>19</v>
      </c>
      <c r="E22" s="152">
        <v>21</v>
      </c>
      <c r="F22" s="152">
        <v>23</v>
      </c>
      <c r="G22" s="152">
        <v>24</v>
      </c>
      <c r="H22" s="152">
        <v>29</v>
      </c>
      <c r="I22" s="152">
        <v>21</v>
      </c>
      <c r="J22" s="152">
        <v>22</v>
      </c>
      <c r="K22" s="152">
        <v>22</v>
      </c>
      <c r="L22" s="152">
        <v>22</v>
      </c>
      <c r="M22" s="152">
        <v>24</v>
      </c>
      <c r="N22" s="152">
        <v>24</v>
      </c>
      <c r="O22" s="152">
        <v>22</v>
      </c>
      <c r="P22" s="152">
        <v>23</v>
      </c>
      <c r="Q22" s="152">
        <v>24</v>
      </c>
      <c r="R22" s="152">
        <v>25</v>
      </c>
      <c r="S22" s="152">
        <v>26</v>
      </c>
      <c r="T22" s="7"/>
      <c r="U22" s="119">
        <f t="shared" si="3"/>
        <v>0.18181818181818182</v>
      </c>
      <c r="V22" s="120">
        <f t="shared" si="4"/>
        <v>0.04</v>
      </c>
      <c r="W22" s="120">
        <f t="shared" si="5"/>
        <v>0.13043478260869565</v>
      </c>
      <c r="X22" s="120">
        <f t="shared" si="6"/>
        <v>0.23809523809523808</v>
      </c>
    </row>
    <row r="23" spans="1:24" s="72" customFormat="1" ht="12.75" x14ac:dyDescent="0.2">
      <c r="A23" s="45"/>
      <c r="B23" s="39"/>
      <c r="C23" s="151" t="s">
        <v>26</v>
      </c>
      <c r="D23" s="152">
        <v>74</v>
      </c>
      <c r="E23" s="152">
        <v>81</v>
      </c>
      <c r="F23" s="152">
        <v>88</v>
      </c>
      <c r="G23" s="152">
        <v>99</v>
      </c>
      <c r="H23" s="152">
        <v>109</v>
      </c>
      <c r="I23" s="152">
        <v>102</v>
      </c>
      <c r="J23" s="152">
        <v>118</v>
      </c>
      <c r="K23" s="152">
        <v>114</v>
      </c>
      <c r="L23" s="152">
        <v>109</v>
      </c>
      <c r="M23" s="152">
        <v>87</v>
      </c>
      <c r="N23" s="152">
        <v>101</v>
      </c>
      <c r="O23" s="152">
        <v>107</v>
      </c>
      <c r="P23" s="152">
        <v>120</v>
      </c>
      <c r="Q23" s="152">
        <v>134</v>
      </c>
      <c r="R23" s="152">
        <v>125</v>
      </c>
      <c r="S23" s="152">
        <v>137</v>
      </c>
      <c r="T23" s="7"/>
      <c r="U23" s="119">
        <f t="shared" si="3"/>
        <v>0.20175438596491227</v>
      </c>
      <c r="V23" s="120">
        <f t="shared" si="4"/>
        <v>9.6000000000000002E-2</v>
      </c>
      <c r="W23" s="120">
        <f t="shared" si="5"/>
        <v>0.14166666666666666</v>
      </c>
      <c r="X23" s="120">
        <f t="shared" si="6"/>
        <v>0.34313725490196079</v>
      </c>
    </row>
    <row r="24" spans="1:24" s="72" customFormat="1" ht="12.75" x14ac:dyDescent="0.2">
      <c r="A24" s="45"/>
      <c r="B24" s="39"/>
      <c r="C24" s="151" t="s">
        <v>27</v>
      </c>
      <c r="D24" s="152">
        <v>36</v>
      </c>
      <c r="E24" s="152">
        <v>40</v>
      </c>
      <c r="F24" s="152">
        <v>43</v>
      </c>
      <c r="G24" s="152">
        <v>46</v>
      </c>
      <c r="H24" s="152">
        <v>51</v>
      </c>
      <c r="I24" s="152">
        <v>49</v>
      </c>
      <c r="J24" s="152">
        <v>48</v>
      </c>
      <c r="K24" s="152">
        <v>47</v>
      </c>
      <c r="L24" s="152">
        <v>56</v>
      </c>
      <c r="M24" s="152">
        <v>48</v>
      </c>
      <c r="N24" s="152">
        <v>55</v>
      </c>
      <c r="O24" s="152">
        <v>58</v>
      </c>
      <c r="P24" s="152">
        <v>64</v>
      </c>
      <c r="Q24" s="152">
        <v>80</v>
      </c>
      <c r="R24" s="152">
        <v>82</v>
      </c>
      <c r="S24" s="152">
        <v>92</v>
      </c>
      <c r="T24" s="7"/>
      <c r="U24" s="119">
        <f t="shared" si="3"/>
        <v>0.95744680851063835</v>
      </c>
      <c r="V24" s="120">
        <f t="shared" si="4"/>
        <v>0.12195121951219512</v>
      </c>
      <c r="W24" s="120">
        <f t="shared" si="5"/>
        <v>0.4375</v>
      </c>
      <c r="X24" s="120">
        <f t="shared" si="6"/>
        <v>0.87755102040816324</v>
      </c>
    </row>
    <row r="25" spans="1:24" s="72" customFormat="1" x14ac:dyDescent="0.25">
      <c r="A25" s="45"/>
      <c r="B25" s="39"/>
      <c r="C25" s="151" t="s">
        <v>28</v>
      </c>
      <c r="D25" s="152">
        <v>3901</v>
      </c>
      <c r="E25" s="152">
        <v>4189</v>
      </c>
      <c r="F25" s="152">
        <v>4361</v>
      </c>
      <c r="G25" s="152">
        <v>4860</v>
      </c>
      <c r="H25" s="152">
        <v>5187</v>
      </c>
      <c r="I25" s="152">
        <v>5374</v>
      </c>
      <c r="J25" s="152">
        <v>5546</v>
      </c>
      <c r="K25" s="152">
        <v>5835</v>
      </c>
      <c r="L25" s="152">
        <v>6242</v>
      </c>
      <c r="M25" s="152">
        <v>4973</v>
      </c>
      <c r="N25" s="152">
        <v>5531</v>
      </c>
      <c r="O25" s="152">
        <v>5524</v>
      </c>
      <c r="P25" s="152">
        <v>6004</v>
      </c>
      <c r="Q25" s="152">
        <v>6726</v>
      </c>
      <c r="R25" s="152">
        <v>6529</v>
      </c>
      <c r="S25" s="152">
        <v>6923</v>
      </c>
      <c r="T25" s="83"/>
      <c r="U25" s="119">
        <f t="shared" si="3"/>
        <v>0.18646101113967437</v>
      </c>
      <c r="V25" s="120">
        <f t="shared" si="4"/>
        <v>6.0346147955276458E-2</v>
      </c>
      <c r="W25" s="120">
        <f t="shared" si="5"/>
        <v>0.15306462358427714</v>
      </c>
      <c r="X25" s="120">
        <f t="shared" si="6"/>
        <v>0.28823967249720878</v>
      </c>
    </row>
    <row r="26" spans="1:24" s="72" customFormat="1" ht="12.75" x14ac:dyDescent="0.2">
      <c r="A26" s="45"/>
      <c r="B26" s="39"/>
      <c r="C26" s="151" t="s">
        <v>29</v>
      </c>
      <c r="D26" s="152">
        <v>289</v>
      </c>
      <c r="E26" s="152">
        <v>298</v>
      </c>
      <c r="F26" s="152">
        <v>274</v>
      </c>
      <c r="G26" s="152">
        <v>248</v>
      </c>
      <c r="H26" s="152">
        <v>246</v>
      </c>
      <c r="I26" s="152">
        <v>234</v>
      </c>
      <c r="J26" s="152">
        <v>169</v>
      </c>
      <c r="K26" s="152">
        <v>184</v>
      </c>
      <c r="L26" s="152">
        <v>148</v>
      </c>
      <c r="M26" s="152">
        <v>75</v>
      </c>
      <c r="N26" s="152">
        <v>48</v>
      </c>
      <c r="O26" s="152">
        <v>49</v>
      </c>
      <c r="P26" s="152">
        <v>34</v>
      </c>
      <c r="Q26" s="152">
        <v>21</v>
      </c>
      <c r="R26" s="152">
        <v>18</v>
      </c>
      <c r="S26" s="152">
        <v>14</v>
      </c>
      <c r="T26" s="7"/>
      <c r="U26" s="119">
        <f t="shared" si="3"/>
        <v>-0.92391304347826086</v>
      </c>
      <c r="V26" s="120">
        <f t="shared" si="4"/>
        <v>-0.22222222222222221</v>
      </c>
      <c r="W26" s="120">
        <f t="shared" si="5"/>
        <v>-0.58823529411764708</v>
      </c>
      <c r="X26" s="120">
        <f t="shared" si="6"/>
        <v>-0.94017094017094016</v>
      </c>
    </row>
    <row r="27" spans="1:24" x14ac:dyDescent="0.2">
      <c r="A27" s="37"/>
      <c r="B27" s="42" t="s">
        <v>30</v>
      </c>
      <c r="C27" s="39"/>
      <c r="D27" s="40">
        <v>1269</v>
      </c>
      <c r="E27" s="40">
        <v>1050</v>
      </c>
      <c r="F27" s="40">
        <v>864</v>
      </c>
      <c r="G27" s="40">
        <v>571</v>
      </c>
      <c r="H27" s="40">
        <v>400</v>
      </c>
      <c r="I27" s="40">
        <v>432</v>
      </c>
      <c r="J27" s="40">
        <v>422</v>
      </c>
      <c r="K27" s="40">
        <v>423</v>
      </c>
      <c r="L27" s="40">
        <v>657</v>
      </c>
      <c r="M27" s="40">
        <v>443</v>
      </c>
      <c r="N27" s="40">
        <v>514</v>
      </c>
      <c r="O27" s="40">
        <v>675</v>
      </c>
      <c r="P27" s="40">
        <v>689</v>
      </c>
      <c r="Q27" s="40">
        <v>536</v>
      </c>
      <c r="R27" s="40">
        <v>666</v>
      </c>
      <c r="S27" s="41">
        <v>668</v>
      </c>
      <c r="T27" s="7"/>
      <c r="U27" s="119">
        <f t="shared" si="3"/>
        <v>0.57919621749408978</v>
      </c>
      <c r="V27" s="120">
        <f t="shared" si="4"/>
        <v>3.003003003003003E-3</v>
      </c>
      <c r="W27" s="120">
        <f t="shared" si="5"/>
        <v>-3.0478955007256895E-2</v>
      </c>
      <c r="X27" s="120">
        <f t="shared" si="6"/>
        <v>0.54629629629629628</v>
      </c>
    </row>
    <row r="28" spans="1:24" x14ac:dyDescent="0.2">
      <c r="A28" s="37"/>
      <c r="B28" s="42" t="s">
        <v>31</v>
      </c>
      <c r="C28" s="39"/>
      <c r="D28" s="40">
        <v>1169</v>
      </c>
      <c r="E28" s="40">
        <v>1483</v>
      </c>
      <c r="F28" s="40">
        <v>1775</v>
      </c>
      <c r="G28" s="40">
        <v>2894</v>
      </c>
      <c r="H28" s="40">
        <v>2533</v>
      </c>
      <c r="I28" s="40">
        <v>2407</v>
      </c>
      <c r="J28" s="40">
        <v>2418</v>
      </c>
      <c r="K28" s="40">
        <v>2548</v>
      </c>
      <c r="L28" s="40">
        <v>2498</v>
      </c>
      <c r="M28" s="40">
        <v>2607</v>
      </c>
      <c r="N28" s="40">
        <v>2641</v>
      </c>
      <c r="O28" s="40">
        <v>2197</v>
      </c>
      <c r="P28" s="40">
        <v>2608</v>
      </c>
      <c r="Q28" s="40">
        <v>2126</v>
      </c>
      <c r="R28" s="40">
        <v>1899</v>
      </c>
      <c r="S28" s="41">
        <v>1685</v>
      </c>
      <c r="T28" s="7"/>
      <c r="U28" s="119">
        <f t="shared" si="3"/>
        <v>-0.33869701726844587</v>
      </c>
      <c r="V28" s="120">
        <f t="shared" si="4"/>
        <v>-0.11269088994207478</v>
      </c>
      <c r="W28" s="120">
        <f t="shared" si="5"/>
        <v>-0.35391104294478526</v>
      </c>
      <c r="X28" s="120">
        <f t="shared" si="6"/>
        <v>-0.29995845450768593</v>
      </c>
    </row>
    <row r="29" spans="1:24" x14ac:dyDescent="0.2">
      <c r="A29" s="37"/>
      <c r="B29" s="42" t="s">
        <v>32</v>
      </c>
      <c r="C29" s="46"/>
      <c r="D29" s="40">
        <f t="shared" ref="D29:S29" si="10">SUM(D30:D35)</f>
        <v>5164.8392375000003</v>
      </c>
      <c r="E29" s="40">
        <f t="shared" si="10"/>
        <v>4968.7882950000003</v>
      </c>
      <c r="F29" s="40">
        <f t="shared" si="10"/>
        <v>4479.3118175</v>
      </c>
      <c r="G29" s="40">
        <f t="shared" si="10"/>
        <v>4470.3250374999998</v>
      </c>
      <c r="H29" s="40">
        <f t="shared" si="10"/>
        <v>4682.2146725000002</v>
      </c>
      <c r="I29" s="40">
        <f t="shared" si="10"/>
        <v>4121.9674599999998</v>
      </c>
      <c r="J29" s="40">
        <f t="shared" si="10"/>
        <v>3688.0330199999999</v>
      </c>
      <c r="K29" s="40">
        <f t="shared" si="10"/>
        <v>3864.36609</v>
      </c>
      <c r="L29" s="40">
        <f t="shared" si="10"/>
        <v>3949.59229</v>
      </c>
      <c r="M29" s="40">
        <f t="shared" si="10"/>
        <v>3456.6180800000002</v>
      </c>
      <c r="N29" s="40">
        <f t="shared" si="10"/>
        <v>3767.4596474999998</v>
      </c>
      <c r="O29" s="40">
        <f t="shared" si="10"/>
        <v>3400.1535549999999</v>
      </c>
      <c r="P29" s="40">
        <f t="shared" si="10"/>
        <v>3392.2765675000001</v>
      </c>
      <c r="Q29" s="40">
        <f t="shared" si="10"/>
        <v>3722.6036724999999</v>
      </c>
      <c r="R29" s="40">
        <f t="shared" si="10"/>
        <v>3697.94535</v>
      </c>
      <c r="S29" s="40">
        <f t="shared" si="10"/>
        <v>4282.1444974999995</v>
      </c>
      <c r="T29" s="7"/>
      <c r="U29" s="119">
        <f t="shared" si="3"/>
        <v>0.10811046307985782</v>
      </c>
      <c r="V29" s="120">
        <f t="shared" si="4"/>
        <v>0.15797938914916618</v>
      </c>
      <c r="W29" s="120">
        <f t="shared" si="5"/>
        <v>0.2623217512762539</v>
      </c>
      <c r="X29" s="120">
        <f t="shared" si="6"/>
        <v>3.885936486747512E-2</v>
      </c>
    </row>
    <row r="30" spans="1:24" s="72" customFormat="1" ht="12.75" x14ac:dyDescent="0.2">
      <c r="A30" s="45"/>
      <c r="B30" s="39"/>
      <c r="C30" s="151" t="s">
        <v>33</v>
      </c>
      <c r="D30" s="152">
        <v>545</v>
      </c>
      <c r="E30" s="152">
        <v>531</v>
      </c>
      <c r="F30" s="152">
        <v>501</v>
      </c>
      <c r="G30" s="152">
        <v>561</v>
      </c>
      <c r="H30" s="152">
        <v>582</v>
      </c>
      <c r="I30" s="152">
        <v>506</v>
      </c>
      <c r="J30" s="152">
        <v>448</v>
      </c>
      <c r="K30" s="152">
        <v>433</v>
      </c>
      <c r="L30" s="152">
        <v>433</v>
      </c>
      <c r="M30" s="152">
        <v>335</v>
      </c>
      <c r="N30" s="152">
        <v>381</v>
      </c>
      <c r="O30" s="152">
        <v>315</v>
      </c>
      <c r="P30" s="152">
        <v>309</v>
      </c>
      <c r="Q30" s="152">
        <v>333</v>
      </c>
      <c r="R30" s="152">
        <v>316</v>
      </c>
      <c r="S30" s="152">
        <v>353</v>
      </c>
      <c r="T30" s="7"/>
      <c r="U30" s="119">
        <f t="shared" si="3"/>
        <v>-0.18475750577367206</v>
      </c>
      <c r="V30" s="120">
        <f t="shared" si="4"/>
        <v>0.11708860759493671</v>
      </c>
      <c r="W30" s="120">
        <f t="shared" si="5"/>
        <v>0.14239482200647249</v>
      </c>
      <c r="X30" s="120">
        <f t="shared" si="6"/>
        <v>-0.30237154150197626</v>
      </c>
    </row>
    <row r="31" spans="1:24" s="72" customFormat="1" ht="12.75" x14ac:dyDescent="0.2">
      <c r="A31" s="45"/>
      <c r="B31" s="39"/>
      <c r="C31" s="151" t="s">
        <v>34</v>
      </c>
      <c r="D31" s="152">
        <v>343</v>
      </c>
      <c r="E31" s="152">
        <v>342</v>
      </c>
      <c r="F31" s="152">
        <v>302</v>
      </c>
      <c r="G31" s="152">
        <v>339</v>
      </c>
      <c r="H31" s="152">
        <v>376</v>
      </c>
      <c r="I31" s="152">
        <v>350</v>
      </c>
      <c r="J31" s="152">
        <v>336</v>
      </c>
      <c r="K31" s="152">
        <v>337</v>
      </c>
      <c r="L31" s="152">
        <v>348</v>
      </c>
      <c r="M31" s="152">
        <v>318</v>
      </c>
      <c r="N31" s="152">
        <v>379</v>
      </c>
      <c r="O31" s="152">
        <v>344</v>
      </c>
      <c r="P31" s="152">
        <v>370</v>
      </c>
      <c r="Q31" s="152">
        <v>378</v>
      </c>
      <c r="R31" s="152">
        <v>380</v>
      </c>
      <c r="S31" s="152">
        <v>409</v>
      </c>
      <c r="T31" s="7"/>
      <c r="U31" s="119">
        <f t="shared" si="3"/>
        <v>0.21364985163204747</v>
      </c>
      <c r="V31" s="120">
        <f t="shared" si="4"/>
        <v>7.6315789473684212E-2</v>
      </c>
      <c r="W31" s="120">
        <f t="shared" si="5"/>
        <v>0.10540540540540541</v>
      </c>
      <c r="X31" s="120">
        <f t="shared" si="6"/>
        <v>0.16857142857142857</v>
      </c>
    </row>
    <row r="32" spans="1:24" s="72" customFormat="1" ht="12.75" x14ac:dyDescent="0.2">
      <c r="A32" s="45"/>
      <c r="B32" s="39"/>
      <c r="C32" s="151" t="s">
        <v>35</v>
      </c>
      <c r="D32" s="152">
        <v>1790</v>
      </c>
      <c r="E32" s="152">
        <v>1568</v>
      </c>
      <c r="F32" s="152">
        <v>1658</v>
      </c>
      <c r="G32" s="152">
        <v>1853</v>
      </c>
      <c r="H32" s="152">
        <v>1867</v>
      </c>
      <c r="I32" s="152">
        <v>1644</v>
      </c>
      <c r="J32" s="152">
        <v>1532</v>
      </c>
      <c r="K32" s="152">
        <v>1567</v>
      </c>
      <c r="L32" s="152">
        <v>1700</v>
      </c>
      <c r="M32" s="152">
        <v>1372</v>
      </c>
      <c r="N32" s="152">
        <v>1575</v>
      </c>
      <c r="O32" s="152">
        <v>1389</v>
      </c>
      <c r="P32" s="152">
        <v>1371</v>
      </c>
      <c r="Q32" s="152">
        <v>1459</v>
      </c>
      <c r="R32" s="152">
        <v>1397</v>
      </c>
      <c r="S32" s="152">
        <v>1608</v>
      </c>
      <c r="T32" s="7"/>
      <c r="U32" s="119">
        <f t="shared" si="3"/>
        <v>2.6164645820038291E-2</v>
      </c>
      <c r="V32" s="120">
        <f t="shared" si="4"/>
        <v>0.15103793843951324</v>
      </c>
      <c r="W32" s="120">
        <f t="shared" si="5"/>
        <v>0.17286652078774617</v>
      </c>
      <c r="X32" s="120">
        <f t="shared" si="6"/>
        <v>-2.1897810218978103E-2</v>
      </c>
    </row>
    <row r="33" spans="1:24" s="72" customFormat="1" ht="12.75" x14ac:dyDescent="0.2">
      <c r="A33" s="45"/>
      <c r="B33" s="39"/>
      <c r="C33" s="151" t="s">
        <v>36</v>
      </c>
      <c r="D33" s="152">
        <v>123</v>
      </c>
      <c r="E33" s="152">
        <v>141</v>
      </c>
      <c r="F33" s="152">
        <v>156</v>
      </c>
      <c r="G33" s="152">
        <v>173</v>
      </c>
      <c r="H33" s="152">
        <v>196</v>
      </c>
      <c r="I33" s="152">
        <v>192</v>
      </c>
      <c r="J33" s="152">
        <v>179</v>
      </c>
      <c r="K33" s="152">
        <v>174</v>
      </c>
      <c r="L33" s="152">
        <v>161</v>
      </c>
      <c r="M33" s="152">
        <v>153</v>
      </c>
      <c r="N33" s="152">
        <v>156</v>
      </c>
      <c r="O33" s="152">
        <v>162</v>
      </c>
      <c r="P33" s="152">
        <v>162</v>
      </c>
      <c r="Q33" s="152">
        <v>160</v>
      </c>
      <c r="R33" s="152">
        <v>168</v>
      </c>
      <c r="S33" s="152">
        <v>174</v>
      </c>
      <c r="T33" s="7"/>
      <c r="U33" s="119">
        <f t="shared" si="3"/>
        <v>0</v>
      </c>
      <c r="V33" s="120">
        <f t="shared" si="4"/>
        <v>3.5714285714285712E-2</v>
      </c>
      <c r="W33" s="120">
        <f t="shared" si="5"/>
        <v>7.407407407407407E-2</v>
      </c>
      <c r="X33" s="120">
        <f t="shared" si="6"/>
        <v>-9.375E-2</v>
      </c>
    </row>
    <row r="34" spans="1:24" s="72" customFormat="1" ht="12.75" x14ac:dyDescent="0.2">
      <c r="A34" s="45"/>
      <c r="B34" s="39"/>
      <c r="C34" s="151" t="s">
        <v>37</v>
      </c>
      <c r="D34" s="152">
        <v>695</v>
      </c>
      <c r="E34" s="152">
        <v>506</v>
      </c>
      <c r="F34" s="152">
        <v>491</v>
      </c>
      <c r="G34" s="152">
        <v>473</v>
      </c>
      <c r="H34" s="152">
        <v>520</v>
      </c>
      <c r="I34" s="152">
        <v>432</v>
      </c>
      <c r="J34" s="152">
        <v>412</v>
      </c>
      <c r="K34" s="152">
        <v>412</v>
      </c>
      <c r="L34" s="152">
        <v>405</v>
      </c>
      <c r="M34" s="152">
        <v>403</v>
      </c>
      <c r="N34" s="152">
        <v>433</v>
      </c>
      <c r="O34" s="152">
        <v>377</v>
      </c>
      <c r="P34" s="152">
        <v>374</v>
      </c>
      <c r="Q34" s="152">
        <v>374</v>
      </c>
      <c r="R34" s="152">
        <v>400</v>
      </c>
      <c r="S34" s="152">
        <v>441</v>
      </c>
      <c r="T34" s="7"/>
      <c r="U34" s="119">
        <f t="shared" si="3"/>
        <v>7.0388349514563103E-2</v>
      </c>
      <c r="V34" s="120">
        <f t="shared" si="4"/>
        <v>0.10249999999999999</v>
      </c>
      <c r="W34" s="120">
        <f t="shared" si="5"/>
        <v>0.17914438502673796</v>
      </c>
      <c r="X34" s="120">
        <f t="shared" si="6"/>
        <v>2.0833333333333332E-2</v>
      </c>
    </row>
    <row r="35" spans="1:24" s="72" customFormat="1" ht="12.75" x14ac:dyDescent="0.2">
      <c r="A35" s="45"/>
      <c r="B35" s="39"/>
      <c r="C35" s="151" t="s">
        <v>38</v>
      </c>
      <c r="D35" s="152">
        <v>1668.8392375000001</v>
      </c>
      <c r="E35" s="152">
        <v>1880.7882950000001</v>
      </c>
      <c r="F35" s="152">
        <v>1371.3118175</v>
      </c>
      <c r="G35" s="152">
        <v>1071.3250375</v>
      </c>
      <c r="H35" s="152">
        <v>1141.2146725</v>
      </c>
      <c r="I35" s="152">
        <v>997.96745999999996</v>
      </c>
      <c r="J35" s="152">
        <v>781.03301999999996</v>
      </c>
      <c r="K35" s="152">
        <v>941.36608999999999</v>
      </c>
      <c r="L35" s="152">
        <v>902.59229000000005</v>
      </c>
      <c r="M35" s="152">
        <v>875.61807999999996</v>
      </c>
      <c r="N35" s="152">
        <v>843.45964749999996</v>
      </c>
      <c r="O35" s="152">
        <v>813.15355499999998</v>
      </c>
      <c r="P35" s="152">
        <v>806.27656750000006</v>
      </c>
      <c r="Q35" s="152">
        <v>1018.6036725</v>
      </c>
      <c r="R35" s="152">
        <v>1036.94535</v>
      </c>
      <c r="S35" s="152">
        <v>1297.1444974999999</v>
      </c>
      <c r="T35" s="7"/>
      <c r="U35" s="119">
        <f t="shared" si="3"/>
        <v>0.37793841448017312</v>
      </c>
      <c r="V35" s="120">
        <f t="shared" si="4"/>
        <v>0.25092850602010991</v>
      </c>
      <c r="W35" s="120">
        <f t="shared" si="5"/>
        <v>0.60880837889413153</v>
      </c>
      <c r="X35" s="120">
        <f t="shared" si="6"/>
        <v>0.29978636527888392</v>
      </c>
    </row>
    <row r="36" spans="1:24" x14ac:dyDescent="0.2">
      <c r="A36" s="34" t="s">
        <v>39</v>
      </c>
      <c r="B36" s="35" t="s">
        <v>40</v>
      </c>
      <c r="C36" s="47"/>
      <c r="D36" s="36">
        <v>5730.9354091639498</v>
      </c>
      <c r="E36" s="36">
        <v>5928.78099108685</v>
      </c>
      <c r="F36" s="36">
        <v>5406.5385836294399</v>
      </c>
      <c r="G36" s="36">
        <v>5262.6919692309302</v>
      </c>
      <c r="H36" s="36">
        <v>5150.62472120026</v>
      </c>
      <c r="I36" s="36">
        <v>5349.8396752456601</v>
      </c>
      <c r="J36" s="36">
        <v>5054.0252680357698</v>
      </c>
      <c r="K36" s="36">
        <v>5048.5359322332097</v>
      </c>
      <c r="L36" s="36">
        <v>5469.0822001726401</v>
      </c>
      <c r="M36" s="36">
        <v>4927.0297495966497</v>
      </c>
      <c r="N36" s="36">
        <v>4861.8709110722602</v>
      </c>
      <c r="O36" s="36">
        <v>5415.3623451884496</v>
      </c>
      <c r="P36" s="36">
        <v>5118.0871886249297</v>
      </c>
      <c r="Q36" s="36">
        <v>5537.8305419825401</v>
      </c>
      <c r="R36" s="36">
        <v>5399.7040943516504</v>
      </c>
      <c r="S36" s="15">
        <v>5137.2611694801899</v>
      </c>
      <c r="T36" s="7"/>
      <c r="U36" s="115">
        <f t="shared" si="3"/>
        <v>1.7574448996292038E-2</v>
      </c>
      <c r="V36" s="116">
        <f t="shared" si="4"/>
        <v>-4.8603204969322002E-2</v>
      </c>
      <c r="W36" s="116">
        <f t="shared" si="5"/>
        <v>3.7463177450112271E-3</v>
      </c>
      <c r="X36" s="116">
        <f t="shared" si="6"/>
        <v>-3.9735490906222123E-2</v>
      </c>
    </row>
    <row r="37" spans="1:24" x14ac:dyDescent="0.2">
      <c r="A37" s="37"/>
      <c r="B37" s="38" t="s">
        <v>41</v>
      </c>
      <c r="C37" s="48"/>
      <c r="D37" s="40">
        <v>812.414143268511</v>
      </c>
      <c r="E37" s="40">
        <v>880.61837113359502</v>
      </c>
      <c r="F37" s="40">
        <v>809.25621726451504</v>
      </c>
      <c r="G37" s="40">
        <v>748.40596212265098</v>
      </c>
      <c r="H37" s="40">
        <v>864.90193978502896</v>
      </c>
      <c r="I37" s="40">
        <v>953.47504209045701</v>
      </c>
      <c r="J37" s="40">
        <v>790.49785653936999</v>
      </c>
      <c r="K37" s="40">
        <v>882.68714796131303</v>
      </c>
      <c r="L37" s="40">
        <v>849.59647660023404</v>
      </c>
      <c r="M37" s="40">
        <v>754.56063579186196</v>
      </c>
      <c r="N37" s="40">
        <v>924.30055581289696</v>
      </c>
      <c r="O37" s="40">
        <v>927.910923236705</v>
      </c>
      <c r="P37" s="40">
        <v>1019.11588423583</v>
      </c>
      <c r="Q37" s="40">
        <v>1095.0054324498899</v>
      </c>
      <c r="R37" s="40">
        <v>1027.7505900097501</v>
      </c>
      <c r="S37" s="41">
        <v>859.53888812347202</v>
      </c>
      <c r="T37" s="7"/>
      <c r="U37" s="119">
        <f t="shared" si="3"/>
        <v>-2.6224761390607181E-2</v>
      </c>
      <c r="V37" s="120">
        <f t="shared" si="4"/>
        <v>-0.16366976922356455</v>
      </c>
      <c r="W37" s="120">
        <f t="shared" si="5"/>
        <v>-0.15658375910018768</v>
      </c>
      <c r="X37" s="120">
        <f t="shared" si="6"/>
        <v>-9.8519782710865325E-2</v>
      </c>
    </row>
    <row r="38" spans="1:24" x14ac:dyDescent="0.2">
      <c r="A38" s="37"/>
      <c r="B38" s="42" t="s">
        <v>42</v>
      </c>
      <c r="C38" s="48"/>
      <c r="D38" s="40">
        <v>4918.5212658954397</v>
      </c>
      <c r="E38" s="40">
        <v>5048.1626199532602</v>
      </c>
      <c r="F38" s="40">
        <v>4597.2823663649197</v>
      </c>
      <c r="G38" s="40">
        <v>4514.2860071082796</v>
      </c>
      <c r="H38" s="40">
        <v>4285.7227814152302</v>
      </c>
      <c r="I38" s="40">
        <v>4396.3646331552</v>
      </c>
      <c r="J38" s="40">
        <v>4263.5274114964004</v>
      </c>
      <c r="K38" s="40">
        <v>4165.8487842718896</v>
      </c>
      <c r="L38" s="40">
        <v>4619.4857235724103</v>
      </c>
      <c r="M38" s="40">
        <v>4172.4691138047901</v>
      </c>
      <c r="N38" s="40">
        <v>3937.57035525936</v>
      </c>
      <c r="O38" s="40">
        <v>4487.4514219517496</v>
      </c>
      <c r="P38" s="40">
        <v>4098.9713043890897</v>
      </c>
      <c r="Q38" s="40">
        <v>4442.8251095326495</v>
      </c>
      <c r="R38" s="40">
        <v>4371.9535043419</v>
      </c>
      <c r="S38" s="41">
        <v>4277.7222813567196</v>
      </c>
      <c r="T38" s="7"/>
      <c r="U38" s="119">
        <f t="shared" si="3"/>
        <v>2.6854910698440849E-2</v>
      </c>
      <c r="V38" s="120">
        <f t="shared" si="4"/>
        <v>-2.1553573909602882E-2</v>
      </c>
      <c r="W38" s="120">
        <f t="shared" si="5"/>
        <v>4.3608740753131689E-2</v>
      </c>
      <c r="X38" s="120">
        <f t="shared" si="6"/>
        <v>-2.6986467615479081E-2</v>
      </c>
    </row>
    <row r="39" spans="1:24" ht="15.75" x14ac:dyDescent="0.25">
      <c r="A39" s="49" t="s">
        <v>43</v>
      </c>
      <c r="B39" s="50" t="s">
        <v>44</v>
      </c>
      <c r="C39" s="50"/>
      <c r="D39" s="36">
        <v>0</v>
      </c>
      <c r="E39" s="36">
        <v>0</v>
      </c>
      <c r="F39" s="36">
        <v>0</v>
      </c>
      <c r="G39" s="36">
        <v>0</v>
      </c>
      <c r="H39" s="36">
        <v>0</v>
      </c>
      <c r="I39" s="36">
        <v>0</v>
      </c>
      <c r="J39" s="36">
        <v>0</v>
      </c>
      <c r="K39" s="36">
        <v>0</v>
      </c>
      <c r="L39" s="36">
        <v>0</v>
      </c>
      <c r="M39" s="36">
        <v>0</v>
      </c>
      <c r="N39" s="36">
        <v>0</v>
      </c>
      <c r="O39" s="36">
        <v>0</v>
      </c>
      <c r="P39" s="36">
        <v>0</v>
      </c>
      <c r="Q39" s="36">
        <v>0</v>
      </c>
      <c r="R39" s="36">
        <v>0</v>
      </c>
      <c r="S39" s="15">
        <v>0</v>
      </c>
      <c r="T39" s="7"/>
      <c r="U39" s="119"/>
      <c r="V39" s="120"/>
      <c r="W39" s="120"/>
      <c r="X39" s="120"/>
    </row>
    <row r="40" spans="1:24" x14ac:dyDescent="0.2">
      <c r="A40" s="51" t="s">
        <v>45</v>
      </c>
      <c r="B40" s="30"/>
      <c r="C40" s="52"/>
      <c r="D40" s="33">
        <f t="shared" ref="D40:S40" si="11">D41+D45+D47+D51+D52+D53</f>
        <v>4557.1939142062029</v>
      </c>
      <c r="E40" s="33">
        <f t="shared" si="11"/>
        <v>3926.5955783990762</v>
      </c>
      <c r="F40" s="33">
        <f t="shared" si="11"/>
        <v>4081.1113865127095</v>
      </c>
      <c r="G40" s="33">
        <f t="shared" si="11"/>
        <v>4432.4971201510143</v>
      </c>
      <c r="H40" s="33">
        <f t="shared" si="11"/>
        <v>4918.8299769193736</v>
      </c>
      <c r="I40" s="33">
        <f t="shared" si="11"/>
        <v>4488.6338049744809</v>
      </c>
      <c r="J40" s="33">
        <f t="shared" si="11"/>
        <v>3856.1650206251588</v>
      </c>
      <c r="K40" s="33">
        <f t="shared" si="11"/>
        <v>4160.1428794300909</v>
      </c>
      <c r="L40" s="33">
        <f t="shared" si="11"/>
        <v>4178.8603612555817</v>
      </c>
      <c r="M40" s="33">
        <f t="shared" si="11"/>
        <v>4004.8737211513794</v>
      </c>
      <c r="N40" s="33">
        <f t="shared" si="11"/>
        <v>3813.897818560707</v>
      </c>
      <c r="O40" s="33">
        <f t="shared" si="11"/>
        <v>3719.5249319684908</v>
      </c>
      <c r="P40" s="33">
        <f t="shared" si="11"/>
        <v>3849.6511960365197</v>
      </c>
      <c r="Q40" s="33">
        <f t="shared" si="11"/>
        <v>3753.045862958912</v>
      </c>
      <c r="R40" s="33">
        <f t="shared" si="11"/>
        <v>3504.4445108574291</v>
      </c>
      <c r="S40" s="33">
        <f t="shared" si="11"/>
        <v>3875.2807810477625</v>
      </c>
      <c r="T40" s="7"/>
      <c r="U40" s="117">
        <f>(S40-K40)/K40</f>
        <v>-6.8474114144212395E-2</v>
      </c>
      <c r="V40" s="118">
        <f>(S40-R40)/R40</f>
        <v>0.10581884491006001</v>
      </c>
      <c r="W40" s="118">
        <f>(S40-P40)/P40</f>
        <v>6.6576382394410881E-3</v>
      </c>
      <c r="X40" s="118">
        <f>(S40-I40)/I40</f>
        <v>-0.13664581486842975</v>
      </c>
    </row>
    <row r="41" spans="1:24" x14ac:dyDescent="0.2">
      <c r="A41" s="34" t="s">
        <v>8</v>
      </c>
      <c r="B41" s="35" t="s">
        <v>46</v>
      </c>
      <c r="C41" s="35"/>
      <c r="D41" s="36">
        <v>1393.5882837967199</v>
      </c>
      <c r="E41" s="36">
        <v>1320.8162934700399</v>
      </c>
      <c r="F41" s="36">
        <v>1374.2205609616301</v>
      </c>
      <c r="G41" s="36">
        <v>1351.8106481326199</v>
      </c>
      <c r="H41" s="36">
        <v>1482.5780482561499</v>
      </c>
      <c r="I41" s="36">
        <v>1489.3671605135601</v>
      </c>
      <c r="J41" s="36">
        <v>1437.99300203756</v>
      </c>
      <c r="K41" s="36">
        <v>1460.9961019632799</v>
      </c>
      <c r="L41" s="36">
        <v>1320.5596569827201</v>
      </c>
      <c r="M41" s="36">
        <v>1069.97027844472</v>
      </c>
      <c r="N41" s="36">
        <v>1172.95960244663</v>
      </c>
      <c r="O41" s="36">
        <v>1184.3822977320301</v>
      </c>
      <c r="P41" s="36">
        <v>1268.0343135241101</v>
      </c>
      <c r="Q41" s="36">
        <v>1162.27810154141</v>
      </c>
      <c r="R41" s="36">
        <v>1170.6590783012</v>
      </c>
      <c r="S41" s="15">
        <v>1209.3711681105999</v>
      </c>
      <c r="T41" s="7"/>
      <c r="U41" s="115">
        <f>(S41-K41)/K41</f>
        <v>-0.17222834031832635</v>
      </c>
      <c r="V41" s="116">
        <f>(S41-R41)/R41</f>
        <v>3.3068628200087852E-2</v>
      </c>
      <c r="W41" s="116">
        <f>(S41-P41)/P41</f>
        <v>-4.6263058331973729E-2</v>
      </c>
      <c r="X41" s="116">
        <f>(S41-I41)/I41</f>
        <v>-0.18799662019297686</v>
      </c>
    </row>
    <row r="42" spans="1:24" s="72" customFormat="1" ht="12.75" x14ac:dyDescent="0.2">
      <c r="A42" s="45"/>
      <c r="B42" s="164" t="s">
        <v>47</v>
      </c>
      <c r="C42" s="165"/>
      <c r="D42" s="40">
        <v>1121.7842456620001</v>
      </c>
      <c r="E42" s="40">
        <v>1082.8277509828699</v>
      </c>
      <c r="F42" s="40">
        <v>1128.0921163783401</v>
      </c>
      <c r="G42" s="40">
        <v>1134.04157213386</v>
      </c>
      <c r="H42" s="40">
        <v>1243.7828224499799</v>
      </c>
      <c r="I42" s="40">
        <v>1257.6933531971799</v>
      </c>
      <c r="J42" s="40">
        <v>1219.0220386871899</v>
      </c>
      <c r="K42" s="40">
        <v>1254.0123305674699</v>
      </c>
      <c r="L42" s="40">
        <v>1127.30678535228</v>
      </c>
      <c r="M42" s="40">
        <v>904.73365585955105</v>
      </c>
      <c r="N42" s="40">
        <v>987.54326002832897</v>
      </c>
      <c r="O42" s="40">
        <v>990.51472647021296</v>
      </c>
      <c r="P42" s="40">
        <v>1073.0458204889701</v>
      </c>
      <c r="Q42" s="40">
        <v>978.15718795148496</v>
      </c>
      <c r="R42" s="40">
        <v>972.20927830772496</v>
      </c>
      <c r="S42" s="41">
        <v>1024.1611142925001</v>
      </c>
      <c r="T42" s="7"/>
      <c r="U42" s="119">
        <f>(S42-K42)/K42</f>
        <v>-0.18329262852699127</v>
      </c>
      <c r="V42" s="120">
        <f>(S42-R42)/R42</f>
        <v>5.3436885600603438E-2</v>
      </c>
      <c r="W42" s="120">
        <f>(S42-P42)/P42</f>
        <v>-4.5556960628385858E-2</v>
      </c>
      <c r="X42" s="120">
        <f>(S42-I42)/I42</f>
        <v>-0.18568297137853038</v>
      </c>
    </row>
    <row r="43" spans="1:24" s="72" customFormat="1" ht="12.75" x14ac:dyDescent="0.2">
      <c r="A43" s="45"/>
      <c r="B43" s="164" t="s">
        <v>48</v>
      </c>
      <c r="C43" s="165"/>
      <c r="D43" s="40">
        <v>217.76015781423999</v>
      </c>
      <c r="E43" s="40">
        <v>194.24773028787601</v>
      </c>
      <c r="F43" s="40">
        <v>200.641236985023</v>
      </c>
      <c r="G43" s="40">
        <v>177.11873138467499</v>
      </c>
      <c r="H43" s="40">
        <v>190.74346334016201</v>
      </c>
      <c r="I43" s="40">
        <v>181.02194878266499</v>
      </c>
      <c r="J43" s="40">
        <v>166.045792103959</v>
      </c>
      <c r="K43" s="40">
        <v>161.64406463076301</v>
      </c>
      <c r="L43" s="40">
        <v>156.806952396117</v>
      </c>
      <c r="M43" s="40">
        <v>137.42474684444201</v>
      </c>
      <c r="N43" s="40">
        <v>164.832737544503</v>
      </c>
      <c r="O43" s="40">
        <v>171.78125279355399</v>
      </c>
      <c r="P43" s="40">
        <v>173.89573042893201</v>
      </c>
      <c r="Q43" s="40">
        <v>163.91806205008501</v>
      </c>
      <c r="R43" s="40">
        <v>176.706044429195</v>
      </c>
      <c r="S43" s="41">
        <v>160.82529870021301</v>
      </c>
      <c r="T43" s="7"/>
      <c r="U43" s="119">
        <f>(S43-K43)/K43</f>
        <v>-5.0652396821391152E-3</v>
      </c>
      <c r="V43" s="120">
        <f>(S43-R43)/R43</f>
        <v>-8.9870981947905618E-2</v>
      </c>
      <c r="W43" s="120">
        <f>(S43-P43)/P43</f>
        <v>-7.516246486604021E-2</v>
      </c>
      <c r="X43" s="120">
        <f>(S43-I43)/I43</f>
        <v>-0.11157017266839882</v>
      </c>
    </row>
    <row r="44" spans="1:24" s="72" customFormat="1" ht="12.75" x14ac:dyDescent="0.2">
      <c r="A44" s="45"/>
      <c r="B44" s="164" t="s">
        <v>49</v>
      </c>
      <c r="C44" s="165"/>
      <c r="D44" s="40">
        <v>54.043880320479701</v>
      </c>
      <c r="E44" s="40">
        <v>43.740812199295398</v>
      </c>
      <c r="F44" s="40">
        <v>45.487207598269798</v>
      </c>
      <c r="G44" s="40">
        <v>40.650344614081</v>
      </c>
      <c r="H44" s="40">
        <v>48.051762466006899</v>
      </c>
      <c r="I44" s="40">
        <v>50.651858533713401</v>
      </c>
      <c r="J44" s="40">
        <v>52.9251712464104</v>
      </c>
      <c r="K44" s="40">
        <v>45.339706765041001</v>
      </c>
      <c r="L44" s="40">
        <v>36.445919234327498</v>
      </c>
      <c r="M44" s="40">
        <v>27.8118757407251</v>
      </c>
      <c r="N44" s="40">
        <v>20.5836048738012</v>
      </c>
      <c r="O44" s="40">
        <v>22.0863184682628</v>
      </c>
      <c r="P44" s="40">
        <v>21.092762606205</v>
      </c>
      <c r="Q44" s="40">
        <v>20.202851539844801</v>
      </c>
      <c r="R44" s="40">
        <v>21.743755564275801</v>
      </c>
      <c r="S44" s="41">
        <v>24.384755117880701</v>
      </c>
      <c r="T44" s="7"/>
      <c r="U44" s="119">
        <f>(S44-K44)/K44</f>
        <v>-0.4621766028561422</v>
      </c>
      <c r="V44" s="120">
        <f>(S44-R44)/R44</f>
        <v>0.12146013809794504</v>
      </c>
      <c r="W44" s="120">
        <f>(S44-P44)/P44</f>
        <v>0.15607213588547542</v>
      </c>
      <c r="X44" s="120">
        <f>(S44-I44)/I44</f>
        <v>-0.51858123623143193</v>
      </c>
    </row>
    <row r="45" spans="1:24" s="73" customFormat="1" ht="15.75" x14ac:dyDescent="0.25">
      <c r="A45" s="34" t="s">
        <v>18</v>
      </c>
      <c r="B45" s="35" t="s">
        <v>50</v>
      </c>
      <c r="C45" s="35"/>
      <c r="D45" s="36">
        <v>0</v>
      </c>
      <c r="E45" s="36">
        <v>0</v>
      </c>
      <c r="F45" s="36">
        <v>0</v>
      </c>
      <c r="G45" s="36">
        <v>0</v>
      </c>
      <c r="H45" s="36">
        <v>0</v>
      </c>
      <c r="I45" s="36">
        <v>0</v>
      </c>
      <c r="J45" s="36">
        <v>0</v>
      </c>
      <c r="K45" s="36">
        <v>0</v>
      </c>
      <c r="L45" s="36">
        <v>0</v>
      </c>
      <c r="M45" s="36">
        <v>0</v>
      </c>
      <c r="N45" s="36">
        <v>0</v>
      </c>
      <c r="O45" s="36">
        <v>0</v>
      </c>
      <c r="P45" s="36">
        <v>0</v>
      </c>
      <c r="Q45" s="36">
        <v>0</v>
      </c>
      <c r="R45" s="36">
        <v>0</v>
      </c>
      <c r="S45" s="15">
        <v>0</v>
      </c>
      <c r="T45" s="79"/>
      <c r="U45" s="119"/>
      <c r="V45" s="120"/>
      <c r="W45" s="120"/>
      <c r="X45" s="120"/>
    </row>
    <row r="46" spans="1:24" s="72" customFormat="1" ht="12.75" x14ac:dyDescent="0.2">
      <c r="A46" s="45"/>
      <c r="B46" s="164" t="s">
        <v>51</v>
      </c>
      <c r="C46" s="165"/>
      <c r="D46" s="40">
        <v>0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0</v>
      </c>
      <c r="N46" s="40">
        <v>0</v>
      </c>
      <c r="O46" s="40">
        <v>0</v>
      </c>
      <c r="P46" s="40">
        <v>0</v>
      </c>
      <c r="Q46" s="40">
        <v>0</v>
      </c>
      <c r="R46" s="40">
        <v>0</v>
      </c>
      <c r="S46" s="41">
        <v>0</v>
      </c>
      <c r="T46" s="7"/>
      <c r="U46" s="119"/>
      <c r="V46" s="120"/>
      <c r="W46" s="120"/>
      <c r="X46" s="120"/>
    </row>
    <row r="47" spans="1:24" s="73" customFormat="1" ht="15.75" x14ac:dyDescent="0.25">
      <c r="A47" s="34" t="s">
        <v>39</v>
      </c>
      <c r="B47" s="35" t="s">
        <v>52</v>
      </c>
      <c r="C47" s="35"/>
      <c r="D47" s="36">
        <v>2026.3979070635501</v>
      </c>
      <c r="E47" s="36">
        <v>1412.05681839465</v>
      </c>
      <c r="F47" s="36">
        <v>1174.7249416053501</v>
      </c>
      <c r="G47" s="36">
        <v>1358.24988367893</v>
      </c>
      <c r="H47" s="36">
        <v>1502.44514068227</v>
      </c>
      <c r="I47" s="36">
        <v>1224.8628157000001</v>
      </c>
      <c r="J47" s="36">
        <v>1089.7560778500001</v>
      </c>
      <c r="K47" s="36">
        <v>1191.5813599999999</v>
      </c>
      <c r="L47" s="36">
        <v>1252.2424599999999</v>
      </c>
      <c r="M47" s="36">
        <v>1252.8491250167201</v>
      </c>
      <c r="N47" s="36">
        <v>847.82928758787796</v>
      </c>
      <c r="O47" s="36">
        <v>847.79904268991902</v>
      </c>
      <c r="P47" s="36">
        <v>886.01993231836695</v>
      </c>
      <c r="Q47" s="36">
        <v>759.04044163265303</v>
      </c>
      <c r="R47" s="36">
        <v>546.64239265306105</v>
      </c>
      <c r="S47" s="15">
        <v>774.63932387755096</v>
      </c>
      <c r="T47" s="79"/>
      <c r="U47" s="115">
        <f>(S47-K47)/K47</f>
        <v>-0.34990647732392272</v>
      </c>
      <c r="V47" s="116">
        <f>(S47-R47)/R47</f>
        <v>0.41708607727610564</v>
      </c>
      <c r="W47" s="116">
        <f>(S47-P47)/P47</f>
        <v>-0.12570891960565334</v>
      </c>
      <c r="X47" s="116">
        <f>(S47-I47)/I47</f>
        <v>-0.36757054426960434</v>
      </c>
    </row>
    <row r="48" spans="1:24" s="72" customFormat="1" ht="12.75" x14ac:dyDescent="0.2">
      <c r="A48" s="45"/>
      <c r="B48" s="164" t="s">
        <v>53</v>
      </c>
      <c r="C48" s="165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40">
        <v>0</v>
      </c>
      <c r="N48" s="40">
        <v>0</v>
      </c>
      <c r="O48" s="40">
        <v>0</v>
      </c>
      <c r="P48" s="40">
        <v>0</v>
      </c>
      <c r="Q48" s="40">
        <v>0</v>
      </c>
      <c r="R48" s="40">
        <v>0</v>
      </c>
      <c r="S48" s="41">
        <v>0</v>
      </c>
      <c r="T48" s="7"/>
      <c r="U48" s="115"/>
      <c r="V48" s="116"/>
      <c r="W48" s="116"/>
      <c r="X48" s="116"/>
    </row>
    <row r="49" spans="1:24" s="72" customFormat="1" ht="12.75" x14ac:dyDescent="0.2">
      <c r="A49" s="45"/>
      <c r="B49" s="164" t="s">
        <v>54</v>
      </c>
      <c r="C49" s="165"/>
      <c r="D49" s="40">
        <v>2025.7139070635501</v>
      </c>
      <c r="E49" s="40">
        <v>1410.71161839465</v>
      </c>
      <c r="F49" s="40">
        <v>1172.6729416053499</v>
      </c>
      <c r="G49" s="40">
        <v>1356.1978836789301</v>
      </c>
      <c r="H49" s="40">
        <v>1498.97954068227</v>
      </c>
      <c r="I49" s="40">
        <v>1223.4036157</v>
      </c>
      <c r="J49" s="40">
        <v>1088.3880778499999</v>
      </c>
      <c r="K49" s="40">
        <v>1190.35016</v>
      </c>
      <c r="L49" s="40">
        <v>1249.91686</v>
      </c>
      <c r="M49" s="40">
        <v>1252.2791250167199</v>
      </c>
      <c r="N49" s="40">
        <v>847.27789983277603</v>
      </c>
      <c r="O49" s="40">
        <v>847.27789983277603</v>
      </c>
      <c r="P49" s="40">
        <v>885.4941364</v>
      </c>
      <c r="Q49" s="40">
        <v>758.49836000000005</v>
      </c>
      <c r="R49" s="40">
        <v>546.06075999999996</v>
      </c>
      <c r="S49" s="41">
        <v>774.07862999999998</v>
      </c>
      <c r="T49" s="7"/>
      <c r="U49" s="119">
        <f t="shared" ref="U49:U59" si="12">(S49-K49)/K49</f>
        <v>-0.34970510694096935</v>
      </c>
      <c r="V49" s="120">
        <f t="shared" ref="V49:V59" si="13">(S49-R49)/R49</f>
        <v>0.41756867862103847</v>
      </c>
      <c r="W49" s="120">
        <f t="shared" ref="W49:W59" si="14">(S49-P49)/P49</f>
        <v>-0.12582297478892715</v>
      </c>
      <c r="X49" s="120">
        <f t="shared" ref="X49:X59" si="15">(S49-I49)/I49</f>
        <v>-0.36727452815554079</v>
      </c>
    </row>
    <row r="50" spans="1:24" s="72" customFormat="1" ht="13.5" x14ac:dyDescent="0.25">
      <c r="A50" s="45"/>
      <c r="B50" s="164" t="s">
        <v>55</v>
      </c>
      <c r="C50" s="165"/>
      <c r="D50" s="40">
        <v>0.68400000000000005</v>
      </c>
      <c r="E50" s="40">
        <v>1.3452</v>
      </c>
      <c r="F50" s="40">
        <v>2.052</v>
      </c>
      <c r="G50" s="40">
        <v>2.052</v>
      </c>
      <c r="H50" s="40">
        <v>3.4655999999999998</v>
      </c>
      <c r="I50" s="40">
        <v>1.4592000000000001</v>
      </c>
      <c r="J50" s="40">
        <v>1.3680000000000001</v>
      </c>
      <c r="K50" s="40">
        <v>1.2312000000000001</v>
      </c>
      <c r="L50" s="40">
        <v>2.3256000000000001</v>
      </c>
      <c r="M50" s="40">
        <v>0.56999999999999995</v>
      </c>
      <c r="N50" s="40">
        <v>0.55138775510204097</v>
      </c>
      <c r="O50" s="40">
        <v>0.52114285714285702</v>
      </c>
      <c r="P50" s="40">
        <v>0.52579591836734696</v>
      </c>
      <c r="Q50" s="40">
        <v>0.54208163265306097</v>
      </c>
      <c r="R50" s="40">
        <v>0.58163265306122403</v>
      </c>
      <c r="S50" s="41">
        <v>0.56069387755101996</v>
      </c>
      <c r="T50" s="7"/>
      <c r="U50" s="119">
        <f t="shared" si="12"/>
        <v>-0.54459561602418782</v>
      </c>
      <c r="V50" s="120">
        <f t="shared" si="13"/>
        <v>-3.6000000000000004E-2</v>
      </c>
      <c r="W50" s="120">
        <f t="shared" si="14"/>
        <v>6.6371681415928308E-2</v>
      </c>
      <c r="X50" s="120">
        <f t="shared" si="15"/>
        <v>-0.61575255102040849</v>
      </c>
    </row>
    <row r="51" spans="1:24" ht="15.75" x14ac:dyDescent="0.25">
      <c r="A51" s="49" t="s">
        <v>43</v>
      </c>
      <c r="B51" s="50" t="s">
        <v>56</v>
      </c>
      <c r="C51" s="35"/>
      <c r="D51" s="40">
        <v>346.861727498851</v>
      </c>
      <c r="E51" s="40">
        <v>396.09680612350297</v>
      </c>
      <c r="F51" s="40">
        <v>453.72282756015301</v>
      </c>
      <c r="G51" s="40">
        <v>510.05328787973502</v>
      </c>
      <c r="H51" s="40">
        <v>570.45526320117494</v>
      </c>
      <c r="I51" s="40">
        <v>617.22253006621497</v>
      </c>
      <c r="J51" s="40">
        <v>656.82626058900496</v>
      </c>
      <c r="K51" s="40">
        <v>747.69197741786002</v>
      </c>
      <c r="L51" s="40">
        <v>781.37244748274895</v>
      </c>
      <c r="M51" s="40">
        <v>878.57573447469201</v>
      </c>
      <c r="N51" s="40">
        <v>995.70746107765501</v>
      </c>
      <c r="O51" s="40">
        <v>1101.8199106188199</v>
      </c>
      <c r="P51" s="40">
        <v>1166.4859711822201</v>
      </c>
      <c r="Q51" s="40">
        <v>1221.49300269336</v>
      </c>
      <c r="R51" s="40">
        <v>1315.8429886409001</v>
      </c>
      <c r="S51" s="41">
        <v>1440.84279663333</v>
      </c>
      <c r="T51" s="7"/>
      <c r="U51" s="119">
        <f t="shared" si="12"/>
        <v>0.92705397429734782</v>
      </c>
      <c r="V51" s="120">
        <f t="shared" si="13"/>
        <v>9.4995990457447277E-2</v>
      </c>
      <c r="W51" s="120">
        <f t="shared" si="14"/>
        <v>0.23519942136385269</v>
      </c>
      <c r="X51" s="120">
        <f t="shared" si="15"/>
        <v>1.3343976061255538</v>
      </c>
    </row>
    <row r="52" spans="1:24" x14ac:dyDescent="0.2">
      <c r="A52" s="49" t="s">
        <v>57</v>
      </c>
      <c r="B52" s="50" t="s">
        <v>58</v>
      </c>
      <c r="C52" s="35"/>
      <c r="D52" s="40">
        <v>677.44932027172399</v>
      </c>
      <c r="E52" s="40">
        <v>671.490212404266</v>
      </c>
      <c r="F52" s="40">
        <v>991.90879016488998</v>
      </c>
      <c r="G52" s="40">
        <v>1096.98017386058</v>
      </c>
      <c r="H52" s="40">
        <v>1261.1681068789601</v>
      </c>
      <c r="I52" s="40">
        <v>1061.74961055838</v>
      </c>
      <c r="J52" s="40">
        <v>581.84899034501905</v>
      </c>
      <c r="K52" s="40">
        <v>671.57759534609897</v>
      </c>
      <c r="L52" s="40">
        <v>719.02344523759905</v>
      </c>
      <c r="M52" s="40">
        <v>712.46778070347898</v>
      </c>
      <c r="N52" s="40">
        <v>707.65563044437897</v>
      </c>
      <c r="O52" s="40">
        <v>526.23283617709001</v>
      </c>
      <c r="P52" s="40">
        <v>446.353910768746</v>
      </c>
      <c r="Q52" s="40">
        <v>532.78034056676097</v>
      </c>
      <c r="R52" s="40">
        <v>411.09372578459198</v>
      </c>
      <c r="S52" s="41">
        <v>393.25061076437402</v>
      </c>
      <c r="T52" s="7"/>
      <c r="U52" s="119">
        <f t="shared" si="12"/>
        <v>-0.41443756687310057</v>
      </c>
      <c r="V52" s="120">
        <f t="shared" si="13"/>
        <v>-4.3404007166890052E-2</v>
      </c>
      <c r="W52" s="120">
        <f t="shared" si="14"/>
        <v>-0.11897128875361097</v>
      </c>
      <c r="X52" s="120">
        <f t="shared" si="15"/>
        <v>-0.62962019778131939</v>
      </c>
    </row>
    <row r="53" spans="1:24" x14ac:dyDescent="0.2">
      <c r="A53" s="49" t="s">
        <v>59</v>
      </c>
      <c r="B53" s="50" t="s">
        <v>60</v>
      </c>
      <c r="C53" s="35"/>
      <c r="D53" s="40">
        <v>112.896675575358</v>
      </c>
      <c r="E53" s="40">
        <v>126.135448006617</v>
      </c>
      <c r="F53" s="40">
        <v>86.534266220686405</v>
      </c>
      <c r="G53" s="40">
        <v>115.40312659915</v>
      </c>
      <c r="H53" s="40">
        <v>102.183417900818</v>
      </c>
      <c r="I53" s="40">
        <v>95.431688136326201</v>
      </c>
      <c r="J53" s="40">
        <v>89.740689803574796</v>
      </c>
      <c r="K53" s="40">
        <v>88.295844702852506</v>
      </c>
      <c r="L53" s="40">
        <v>105.662351552514</v>
      </c>
      <c r="M53" s="40">
        <v>91.010802511768304</v>
      </c>
      <c r="N53" s="40">
        <v>89.745837004165494</v>
      </c>
      <c r="O53" s="40">
        <v>59.2908447506314</v>
      </c>
      <c r="P53" s="40">
        <v>82.757068243076304</v>
      </c>
      <c r="Q53" s="40">
        <v>77.453976524728006</v>
      </c>
      <c r="R53" s="40">
        <v>60.206325477676003</v>
      </c>
      <c r="S53" s="41">
        <v>57.1768816619077</v>
      </c>
      <c r="T53" s="7"/>
      <c r="U53" s="119">
        <f t="shared" si="12"/>
        <v>-0.35243972290736203</v>
      </c>
      <c r="V53" s="120">
        <f t="shared" si="13"/>
        <v>-5.0317699871778344E-2</v>
      </c>
      <c r="W53" s="120">
        <f t="shared" si="14"/>
        <v>-0.30909971950714576</v>
      </c>
      <c r="X53" s="120">
        <f t="shared" si="15"/>
        <v>-0.40086062838761372</v>
      </c>
    </row>
    <row r="54" spans="1:24" x14ac:dyDescent="0.2">
      <c r="A54" s="30" t="s">
        <v>61</v>
      </c>
      <c r="B54" s="52"/>
      <c r="C54" s="52"/>
      <c r="D54" s="33">
        <f t="shared" ref="D54:S54" si="16">D55+D56+D57+D60+D61</f>
        <v>2670.9597761776963</v>
      </c>
      <c r="E54" s="33">
        <f t="shared" si="16"/>
        <v>2747.1770624575929</v>
      </c>
      <c r="F54" s="33">
        <f t="shared" si="16"/>
        <v>2742.265242626554</v>
      </c>
      <c r="G54" s="33">
        <f t="shared" si="16"/>
        <v>2829.8868100489503</v>
      </c>
      <c r="H54" s="33">
        <f t="shared" si="16"/>
        <v>2879.4076584694062</v>
      </c>
      <c r="I54" s="33">
        <f t="shared" si="16"/>
        <v>2848.1350777659718</v>
      </c>
      <c r="J54" s="33">
        <f t="shared" si="16"/>
        <v>2601.5006679343164</v>
      </c>
      <c r="K54" s="33">
        <f t="shared" si="16"/>
        <v>2564.0662849427763</v>
      </c>
      <c r="L54" s="33">
        <f t="shared" si="16"/>
        <v>2474.699931870372</v>
      </c>
      <c r="M54" s="33">
        <f t="shared" si="16"/>
        <v>2309.0275952601551</v>
      </c>
      <c r="N54" s="33">
        <f t="shared" si="16"/>
        <v>2258.0296416746264</v>
      </c>
      <c r="O54" s="33">
        <f t="shared" si="16"/>
        <v>2246.7762256111337</v>
      </c>
      <c r="P54" s="33">
        <f t="shared" si="16"/>
        <v>2233.9116616544165</v>
      </c>
      <c r="Q54" s="33">
        <f t="shared" si="16"/>
        <v>2322.1856540059621</v>
      </c>
      <c r="R54" s="33">
        <f t="shared" si="16"/>
        <v>2272.9238050386866</v>
      </c>
      <c r="S54" s="33">
        <f t="shared" si="16"/>
        <v>2328.4958174306289</v>
      </c>
      <c r="T54" s="7"/>
      <c r="U54" s="117">
        <f>(S54-K54)/K54</f>
        <v>-9.1873782240151705E-2</v>
      </c>
      <c r="V54" s="118">
        <f t="shared" si="13"/>
        <v>2.4449571194928996E-2</v>
      </c>
      <c r="W54" s="118">
        <f t="shared" si="14"/>
        <v>4.2340150418555093E-2</v>
      </c>
      <c r="X54" s="118">
        <f t="shared" si="15"/>
        <v>-0.18244895208514444</v>
      </c>
    </row>
    <row r="55" spans="1:24" x14ac:dyDescent="0.2">
      <c r="A55" s="34" t="s">
        <v>8</v>
      </c>
      <c r="B55" s="35" t="s">
        <v>62</v>
      </c>
      <c r="C55" s="35"/>
      <c r="D55" s="40">
        <v>1710.92757107743</v>
      </c>
      <c r="E55" s="40">
        <v>1730.53131789687</v>
      </c>
      <c r="F55" s="40">
        <v>1767.27641959727</v>
      </c>
      <c r="G55" s="40">
        <v>1822.34053162071</v>
      </c>
      <c r="H55" s="40">
        <v>1871.5080276027199</v>
      </c>
      <c r="I55" s="40">
        <v>1847.5029610305701</v>
      </c>
      <c r="J55" s="40">
        <v>1709.4498673816399</v>
      </c>
      <c r="K55" s="40">
        <v>1620.5830464313301</v>
      </c>
      <c r="L55" s="40">
        <v>1546.82239911585</v>
      </c>
      <c r="M55" s="40">
        <v>1422.29135509907</v>
      </c>
      <c r="N55" s="40">
        <v>1357.45587321569</v>
      </c>
      <c r="O55" s="40">
        <v>1338.30663798553</v>
      </c>
      <c r="P55" s="40">
        <v>1350.5855391484099</v>
      </c>
      <c r="Q55" s="40">
        <v>1355.6015478054801</v>
      </c>
      <c r="R55" s="40">
        <v>1377.47413874015</v>
      </c>
      <c r="S55" s="41">
        <v>1404.85370361879</v>
      </c>
      <c r="T55" s="7"/>
      <c r="U55" s="119">
        <f t="shared" si="12"/>
        <v>-0.13311835100804961</v>
      </c>
      <c r="V55" s="120">
        <f t="shared" si="13"/>
        <v>1.9876645309422309E-2</v>
      </c>
      <c r="W55" s="120">
        <f t="shared" si="14"/>
        <v>4.0181212442566179E-2</v>
      </c>
      <c r="X55" s="120">
        <f t="shared" si="15"/>
        <v>-0.23959326006430998</v>
      </c>
    </row>
    <row r="56" spans="1:24" x14ac:dyDescent="0.2">
      <c r="A56" s="34" t="s">
        <v>18</v>
      </c>
      <c r="B56" s="35" t="s">
        <v>63</v>
      </c>
      <c r="C56" s="35"/>
      <c r="D56" s="40">
        <v>497.02348568182799</v>
      </c>
      <c r="E56" s="40">
        <v>507.33588674793998</v>
      </c>
      <c r="F56" s="40">
        <v>515.45601491815398</v>
      </c>
      <c r="G56" s="40">
        <v>523.42152727548296</v>
      </c>
      <c r="H56" s="40">
        <v>530.14987890654504</v>
      </c>
      <c r="I56" s="40">
        <v>520.41739455113304</v>
      </c>
      <c r="J56" s="40">
        <v>496.07974431436003</v>
      </c>
      <c r="K56" s="40">
        <v>483.82509726732701</v>
      </c>
      <c r="L56" s="40">
        <v>476.96462543088199</v>
      </c>
      <c r="M56" s="40">
        <v>461.82596581159299</v>
      </c>
      <c r="N56" s="40">
        <v>455.97231366129103</v>
      </c>
      <c r="O56" s="40">
        <v>457.15908183626101</v>
      </c>
      <c r="P56" s="40">
        <v>454.90102123752001</v>
      </c>
      <c r="Q56" s="40">
        <v>458.757013409894</v>
      </c>
      <c r="R56" s="40">
        <v>462.34216553304401</v>
      </c>
      <c r="S56" s="41">
        <v>470.57961178579001</v>
      </c>
      <c r="T56" s="7"/>
      <c r="U56" s="119">
        <f t="shared" si="12"/>
        <v>-2.7376598602156636E-2</v>
      </c>
      <c r="V56" s="120">
        <f t="shared" si="13"/>
        <v>1.7816774819248579E-2</v>
      </c>
      <c r="W56" s="120">
        <f t="shared" si="14"/>
        <v>3.4465938338888988E-2</v>
      </c>
      <c r="X56" s="120">
        <f t="shared" si="15"/>
        <v>-9.5765021091058625E-2</v>
      </c>
    </row>
    <row r="57" spans="1:24" x14ac:dyDescent="0.2">
      <c r="A57" s="34" t="s">
        <v>39</v>
      </c>
      <c r="B57" s="35" t="s">
        <v>64</v>
      </c>
      <c r="C57" s="35"/>
      <c r="D57" s="36">
        <v>425.01699568510497</v>
      </c>
      <c r="E57" s="36">
        <v>478.98420421278303</v>
      </c>
      <c r="F57" s="36">
        <v>431.92147931112999</v>
      </c>
      <c r="G57" s="36">
        <v>457.35877381942402</v>
      </c>
      <c r="H57" s="36">
        <v>451.97337862680803</v>
      </c>
      <c r="I57" s="36">
        <v>456.38432218426902</v>
      </c>
      <c r="J57" s="36">
        <v>379.75764290498302</v>
      </c>
      <c r="K57" s="36">
        <v>444.10194124411902</v>
      </c>
      <c r="L57" s="36">
        <v>435.63541212363998</v>
      </c>
      <c r="M57" s="36">
        <v>411.71027434949201</v>
      </c>
      <c r="N57" s="36">
        <v>430.66812146431198</v>
      </c>
      <c r="O57" s="36">
        <v>426.228159122676</v>
      </c>
      <c r="P57" s="36">
        <v>404.94766340182002</v>
      </c>
      <c r="Q57" s="36">
        <v>482.27799412392102</v>
      </c>
      <c r="R57" s="36">
        <v>412.29500209882599</v>
      </c>
      <c r="S57" s="15">
        <v>429.316670026049</v>
      </c>
      <c r="T57" s="7"/>
      <c r="U57" s="115">
        <f t="shared" si="12"/>
        <v>-3.3292516525935845E-2</v>
      </c>
      <c r="V57" s="116">
        <f t="shared" si="13"/>
        <v>4.1285166787306725E-2</v>
      </c>
      <c r="W57" s="116">
        <f t="shared" si="14"/>
        <v>6.0178163319955208E-2</v>
      </c>
      <c r="X57" s="116">
        <f t="shared" si="15"/>
        <v>-5.93089000706103E-2</v>
      </c>
    </row>
    <row r="58" spans="1:24" s="72" customFormat="1" ht="12.75" x14ac:dyDescent="0.2">
      <c r="A58" s="53"/>
      <c r="B58" s="164" t="s">
        <v>65</v>
      </c>
      <c r="C58" s="165"/>
      <c r="D58" s="40">
        <v>323.70254249793197</v>
      </c>
      <c r="E58" s="40">
        <v>367.75418993566097</v>
      </c>
      <c r="F58" s="40">
        <v>328.45470659186401</v>
      </c>
      <c r="G58" s="40">
        <v>347.64265781159298</v>
      </c>
      <c r="H58" s="40">
        <v>341.91961194710001</v>
      </c>
      <c r="I58" s="40">
        <v>347.426614886349</v>
      </c>
      <c r="J58" s="40">
        <v>285.75694299344002</v>
      </c>
      <c r="K58" s="40">
        <v>341.67274936543402</v>
      </c>
      <c r="L58" s="40">
        <v>335.98301027363101</v>
      </c>
      <c r="M58" s="40">
        <v>318.68204794174</v>
      </c>
      <c r="N58" s="40">
        <v>336.66390367932001</v>
      </c>
      <c r="O58" s="40">
        <v>334.70717858347803</v>
      </c>
      <c r="P58" s="40">
        <v>315.92507270976898</v>
      </c>
      <c r="Q58" s="40">
        <v>383.41385982074502</v>
      </c>
      <c r="R58" s="40">
        <v>323.48167366464298</v>
      </c>
      <c r="S58" s="41">
        <v>337.807830560848</v>
      </c>
      <c r="T58" s="7"/>
      <c r="U58" s="119">
        <f t="shared" si="12"/>
        <v>-1.1311756093408289E-2</v>
      </c>
      <c r="V58" s="120">
        <f t="shared" si="13"/>
        <v>4.4287383374481688E-2</v>
      </c>
      <c r="W58" s="120">
        <f t="shared" si="14"/>
        <v>6.9265657402196951E-2</v>
      </c>
      <c r="X58" s="120">
        <f t="shared" si="15"/>
        <v>-2.7685801586178178E-2</v>
      </c>
    </row>
    <row r="59" spans="1:24" s="72" customFormat="1" ht="12.75" x14ac:dyDescent="0.2">
      <c r="A59" s="45"/>
      <c r="B59" s="164" t="s">
        <v>66</v>
      </c>
      <c r="C59" s="165"/>
      <c r="D59" s="40">
        <v>101.314453187173</v>
      </c>
      <c r="E59" s="40">
        <v>111.230014277123</v>
      </c>
      <c r="F59" s="40">
        <v>103.466772719266</v>
      </c>
      <c r="G59" s="40">
        <v>109.716116007831</v>
      </c>
      <c r="H59" s="40">
        <v>110.053766679708</v>
      </c>
      <c r="I59" s="40">
        <v>108.957707297919</v>
      </c>
      <c r="J59" s="40">
        <v>94.000699911542299</v>
      </c>
      <c r="K59" s="40">
        <v>102.429191878685</v>
      </c>
      <c r="L59" s="40">
        <v>99.652401850009198</v>
      </c>
      <c r="M59" s="40">
        <v>93.028226407751902</v>
      </c>
      <c r="N59" s="40">
        <v>94.004217784992406</v>
      </c>
      <c r="O59" s="40">
        <v>91.520980539198206</v>
      </c>
      <c r="P59" s="40">
        <v>89.022590692050898</v>
      </c>
      <c r="Q59" s="40">
        <v>98.864134303175902</v>
      </c>
      <c r="R59" s="40">
        <v>88.813328434183404</v>
      </c>
      <c r="S59" s="41">
        <v>91.508839465200694</v>
      </c>
      <c r="T59" s="7"/>
      <c r="U59" s="119">
        <f t="shared" si="12"/>
        <v>-0.10661367343811662</v>
      </c>
      <c r="V59" s="120">
        <f t="shared" si="13"/>
        <v>3.035029852546111E-2</v>
      </c>
      <c r="W59" s="120">
        <f t="shared" si="14"/>
        <v>2.7928290491458379E-2</v>
      </c>
      <c r="X59" s="120">
        <f t="shared" si="15"/>
        <v>-0.16014349297024502</v>
      </c>
    </row>
    <row r="60" spans="1:24" s="21" customFormat="1" ht="12.75" x14ac:dyDescent="0.2">
      <c r="A60" s="34" t="s">
        <v>43</v>
      </c>
      <c r="B60" s="35" t="s">
        <v>67</v>
      </c>
      <c r="C60" s="52"/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v>0</v>
      </c>
      <c r="K60" s="40">
        <v>0</v>
      </c>
      <c r="L60" s="40">
        <v>0</v>
      </c>
      <c r="M60" s="40">
        <v>0</v>
      </c>
      <c r="N60" s="40">
        <v>0</v>
      </c>
      <c r="O60" s="40">
        <v>0</v>
      </c>
      <c r="P60" s="40">
        <v>0</v>
      </c>
      <c r="Q60" s="40">
        <v>0</v>
      </c>
      <c r="R60" s="40">
        <v>0</v>
      </c>
      <c r="S60" s="41">
        <v>0</v>
      </c>
      <c r="T60" s="7"/>
      <c r="U60" s="119"/>
      <c r="V60" s="120"/>
      <c r="W60" s="120"/>
      <c r="X60" s="120"/>
    </row>
    <row r="61" spans="1:24" x14ac:dyDescent="0.2">
      <c r="A61" s="34" t="s">
        <v>57</v>
      </c>
      <c r="B61" s="50" t="s">
        <v>68</v>
      </c>
      <c r="C61" s="52"/>
      <c r="D61" s="40">
        <v>37.991723733333302</v>
      </c>
      <c r="E61" s="40">
        <v>30.325653599999999</v>
      </c>
      <c r="F61" s="40">
        <v>27.611328799999999</v>
      </c>
      <c r="G61" s="40">
        <v>26.7659773333333</v>
      </c>
      <c r="H61" s="40">
        <v>25.7763733333333</v>
      </c>
      <c r="I61" s="40">
        <v>23.830400000000001</v>
      </c>
      <c r="J61" s="40">
        <v>16.2134133333333</v>
      </c>
      <c r="K61" s="40">
        <v>15.5562</v>
      </c>
      <c r="L61" s="40">
        <v>15.277495200000001</v>
      </c>
      <c r="M61" s="40">
        <v>13.2</v>
      </c>
      <c r="N61" s="40">
        <v>13.9333333333333</v>
      </c>
      <c r="O61" s="40">
        <v>25.082346666666702</v>
      </c>
      <c r="P61" s="40">
        <v>23.477437866666701</v>
      </c>
      <c r="Q61" s="40">
        <v>25.549098666666701</v>
      </c>
      <c r="R61" s="40">
        <v>20.812498666666698</v>
      </c>
      <c r="S61" s="155">
        <v>23.745832</v>
      </c>
      <c r="T61" s="7"/>
      <c r="U61" s="119">
        <f t="shared" ref="U61:U66" si="17">(S61-K61)/K61</f>
        <v>0.52645453259793518</v>
      </c>
      <c r="V61" s="120">
        <f t="shared" ref="V61:V66" si="18">(S61-R61)/R61</f>
        <v>0.14094094997018924</v>
      </c>
      <c r="W61" s="120">
        <f t="shared" ref="W61:W66" si="19">(S61-P61)/P61</f>
        <v>1.1432002710754278E-2</v>
      </c>
      <c r="X61" s="120">
        <f t="shared" ref="X61:X66" si="20">(S61-I61)/I61</f>
        <v>-3.5487444608567568E-3</v>
      </c>
    </row>
    <row r="62" spans="1:24" x14ac:dyDescent="0.2">
      <c r="A62" s="30" t="s">
        <v>69</v>
      </c>
      <c r="B62" s="52"/>
      <c r="C62" s="52"/>
      <c r="D62" s="33">
        <f t="shared" ref="D62:S62" si="21">D63+D64+D65+D66</f>
        <v>4928.1261826500004</v>
      </c>
      <c r="E62" s="33">
        <f t="shared" si="21"/>
        <v>5023.9793553099998</v>
      </c>
      <c r="F62" s="33">
        <f t="shared" si="21"/>
        <v>5034.12003026</v>
      </c>
      <c r="G62" s="33">
        <f t="shared" si="21"/>
        <v>5041.8401343999994</v>
      </c>
      <c r="H62" s="33">
        <f t="shared" si="21"/>
        <v>4966.46684336</v>
      </c>
      <c r="I62" s="33">
        <f t="shared" si="21"/>
        <v>4909.0119993900007</v>
      </c>
      <c r="J62" s="33">
        <f t="shared" si="21"/>
        <v>5019.9231060599996</v>
      </c>
      <c r="K62" s="33">
        <f t="shared" si="21"/>
        <v>5070.559061760001</v>
      </c>
      <c r="L62" s="33">
        <f t="shared" si="21"/>
        <v>4582.3024313599999</v>
      </c>
      <c r="M62" s="33">
        <f t="shared" si="21"/>
        <v>4663.1583047300001</v>
      </c>
      <c r="N62" s="33">
        <f t="shared" si="21"/>
        <v>4603.6140350700007</v>
      </c>
      <c r="O62" s="33">
        <f t="shared" si="21"/>
        <v>4614.7156619400002</v>
      </c>
      <c r="P62" s="33">
        <f t="shared" si="21"/>
        <v>4393.6852763500001</v>
      </c>
      <c r="Q62" s="33">
        <f t="shared" si="21"/>
        <v>4263.8345891299996</v>
      </c>
      <c r="R62" s="33">
        <f t="shared" si="21"/>
        <v>4263.2349606600001</v>
      </c>
      <c r="S62" s="33">
        <f t="shared" si="21"/>
        <v>4259.2251198699996</v>
      </c>
      <c r="T62" s="7"/>
      <c r="U62" s="117">
        <f t="shared" si="17"/>
        <v>-0.16000877457650317</v>
      </c>
      <c r="V62" s="118">
        <f t="shared" si="18"/>
        <v>-9.4056293565853138E-4</v>
      </c>
      <c r="W62" s="118">
        <f t="shared" si="19"/>
        <v>-3.060304687815546E-2</v>
      </c>
      <c r="X62" s="118">
        <f t="shared" si="20"/>
        <v>-0.13236612165558861</v>
      </c>
    </row>
    <row r="63" spans="1:24" x14ac:dyDescent="0.2">
      <c r="A63" s="34" t="s">
        <v>8</v>
      </c>
      <c r="B63" s="35" t="s">
        <v>70</v>
      </c>
      <c r="C63" s="35"/>
      <c r="D63" s="40">
        <v>4610.6998450000001</v>
      </c>
      <c r="E63" s="40">
        <v>4705.1749140000002</v>
      </c>
      <c r="F63" s="40">
        <v>4713.5547895</v>
      </c>
      <c r="G63" s="40">
        <v>4720.5410407500003</v>
      </c>
      <c r="H63" s="40">
        <v>4644.5024317500001</v>
      </c>
      <c r="I63" s="40">
        <v>4585.30560375</v>
      </c>
      <c r="J63" s="40">
        <v>4693.7597812499998</v>
      </c>
      <c r="K63" s="40">
        <v>4746.9180434999998</v>
      </c>
      <c r="L63" s="40">
        <v>4263.0625867500003</v>
      </c>
      <c r="M63" s="40">
        <v>4348.9441352499998</v>
      </c>
      <c r="N63" s="40">
        <v>4294.3134642499999</v>
      </c>
      <c r="O63" s="40">
        <v>4311.1809725000003</v>
      </c>
      <c r="P63" s="40">
        <v>4092.3226862500001</v>
      </c>
      <c r="Q63" s="40">
        <v>3960.4374942499999</v>
      </c>
      <c r="R63" s="40">
        <v>3958.1583694999999</v>
      </c>
      <c r="S63" s="41">
        <v>3957.8537192499998</v>
      </c>
      <c r="T63" s="7"/>
      <c r="U63" s="119">
        <f t="shared" si="17"/>
        <v>-0.1662266584379887</v>
      </c>
      <c r="V63" s="120">
        <f t="shared" si="18"/>
        <v>-7.6967675762454725E-5</v>
      </c>
      <c r="W63" s="120">
        <f t="shared" si="19"/>
        <v>-3.2858837708915102E-2</v>
      </c>
      <c r="X63" s="120">
        <f t="shared" si="20"/>
        <v>-0.13683970900147885</v>
      </c>
    </row>
    <row r="64" spans="1:24" x14ac:dyDescent="0.2">
      <c r="A64" s="34" t="s">
        <v>71</v>
      </c>
      <c r="B64" s="35" t="s">
        <v>72</v>
      </c>
      <c r="C64" s="32"/>
      <c r="D64" s="40">
        <v>104.97301299</v>
      </c>
      <c r="E64" s="40">
        <v>107.3500097</v>
      </c>
      <c r="F64" s="40">
        <v>109.34846825</v>
      </c>
      <c r="G64" s="40">
        <v>110.81270307</v>
      </c>
      <c r="H64" s="40">
        <v>112.32881771</v>
      </c>
      <c r="I64" s="40">
        <v>115.49697161</v>
      </c>
      <c r="J64" s="40">
        <v>118.68504427000001</v>
      </c>
      <c r="K64" s="40">
        <v>115.96016362</v>
      </c>
      <c r="L64" s="40">
        <v>114.54553172999999</v>
      </c>
      <c r="M64" s="40">
        <v>110.87206569999999</v>
      </c>
      <c r="N64" s="40">
        <v>106.09492706</v>
      </c>
      <c r="O64" s="40">
        <v>101.50167805</v>
      </c>
      <c r="P64" s="40">
        <v>100.03361543</v>
      </c>
      <c r="Q64" s="40">
        <v>103.16457916</v>
      </c>
      <c r="R64" s="40">
        <v>106.19433686000001</v>
      </c>
      <c r="S64" s="41">
        <v>103.6965265</v>
      </c>
      <c r="T64" s="7"/>
      <c r="U64" s="119">
        <f t="shared" si="17"/>
        <v>-0.10575732852695675</v>
      </c>
      <c r="V64" s="120">
        <f t="shared" si="18"/>
        <v>-2.3521125832660549E-2</v>
      </c>
      <c r="W64" s="120">
        <f t="shared" si="19"/>
        <v>3.66168018046212E-2</v>
      </c>
      <c r="X64" s="120">
        <f t="shared" si="20"/>
        <v>-0.1021710348375774</v>
      </c>
    </row>
    <row r="65" spans="1:26" x14ac:dyDescent="0.2">
      <c r="A65" s="34" t="s">
        <v>39</v>
      </c>
      <c r="B65" s="35" t="s">
        <v>73</v>
      </c>
      <c r="C65" s="35"/>
      <c r="D65" s="40">
        <v>125.61993948999999</v>
      </c>
      <c r="E65" s="40">
        <v>127.9060848</v>
      </c>
      <c r="F65" s="40">
        <v>128.16047306999999</v>
      </c>
      <c r="G65" s="40">
        <v>128.51362276</v>
      </c>
      <c r="H65" s="40">
        <v>129.12915652000001</v>
      </c>
      <c r="I65" s="40">
        <v>129.56500392000001</v>
      </c>
      <c r="J65" s="40">
        <v>130.84285416</v>
      </c>
      <c r="K65" s="40">
        <v>133.25100893000001</v>
      </c>
      <c r="L65" s="40">
        <v>132.87839828</v>
      </c>
      <c r="M65" s="40">
        <v>134.26731602999999</v>
      </c>
      <c r="N65" s="40">
        <v>136.60255837</v>
      </c>
      <c r="O65" s="40">
        <v>136.91598633999999</v>
      </c>
      <c r="P65" s="40">
        <v>138.32151945000001</v>
      </c>
      <c r="Q65" s="40">
        <v>139.13776817999999</v>
      </c>
      <c r="R65" s="40">
        <v>140.30283029</v>
      </c>
      <c r="S65" s="41">
        <v>141.22922234000001</v>
      </c>
      <c r="T65" s="7"/>
      <c r="U65" s="119">
        <f t="shared" si="17"/>
        <v>5.9873568493512455E-2</v>
      </c>
      <c r="V65" s="120">
        <f t="shared" si="18"/>
        <v>6.6028037216725489E-3</v>
      </c>
      <c r="W65" s="120">
        <f t="shared" si="19"/>
        <v>2.102133421872265E-2</v>
      </c>
      <c r="X65" s="120">
        <f t="shared" si="20"/>
        <v>9.0025995192359778E-2</v>
      </c>
    </row>
    <row r="66" spans="1:26" x14ac:dyDescent="0.2">
      <c r="A66" s="34" t="s">
        <v>43</v>
      </c>
      <c r="B66" s="35" t="s">
        <v>74</v>
      </c>
      <c r="C66" s="35"/>
      <c r="D66" s="40">
        <v>86.83338517</v>
      </c>
      <c r="E66" s="40">
        <v>83.548346809999998</v>
      </c>
      <c r="F66" s="40">
        <v>83.056299440000004</v>
      </c>
      <c r="G66" s="40">
        <v>81.972767820000001</v>
      </c>
      <c r="H66" s="40">
        <v>80.506437379999994</v>
      </c>
      <c r="I66" s="40">
        <v>78.644420109999999</v>
      </c>
      <c r="J66" s="40">
        <v>76.635426379999998</v>
      </c>
      <c r="K66" s="40">
        <v>74.429845709999995</v>
      </c>
      <c r="L66" s="40">
        <v>71.815914599999999</v>
      </c>
      <c r="M66" s="40">
        <v>69.074787749999999</v>
      </c>
      <c r="N66" s="40">
        <v>66.603085390000004</v>
      </c>
      <c r="O66" s="40">
        <v>65.117025049999995</v>
      </c>
      <c r="P66" s="40">
        <v>63.007455219999997</v>
      </c>
      <c r="Q66" s="40">
        <v>61.09474754</v>
      </c>
      <c r="R66" s="40">
        <v>58.579424009999997</v>
      </c>
      <c r="S66" s="41">
        <v>56.445651779999999</v>
      </c>
      <c r="T66" s="7"/>
      <c r="U66" s="119">
        <f t="shared" si="17"/>
        <v>-0.24162610789321759</v>
      </c>
      <c r="V66" s="120">
        <f t="shared" si="18"/>
        <v>-3.6425285261182244E-2</v>
      </c>
      <c r="W66" s="120">
        <f t="shared" si="19"/>
        <v>-0.10414328617285805</v>
      </c>
      <c r="X66" s="120">
        <f t="shared" si="20"/>
        <v>-0.28226755692203681</v>
      </c>
    </row>
    <row r="67" spans="1:26" s="70" customFormat="1" x14ac:dyDescent="0.2">
      <c r="A67" s="85" t="s">
        <v>113</v>
      </c>
      <c r="B67" s="86"/>
      <c r="C67" s="86"/>
      <c r="D67" s="122">
        <f t="shared" ref="D67:S67" si="22">D68+D69+D70+D71</f>
        <v>3172.3341039999996</v>
      </c>
      <c r="E67" s="122">
        <f t="shared" si="22"/>
        <v>3041.7856489999995</v>
      </c>
      <c r="F67" s="122">
        <f t="shared" si="22"/>
        <v>2850.8200500000003</v>
      </c>
      <c r="G67" s="122">
        <f t="shared" si="22"/>
        <v>2878.9955830000004</v>
      </c>
      <c r="H67" s="122">
        <f t="shared" si="22"/>
        <v>2874.6714489999995</v>
      </c>
      <c r="I67" s="122">
        <f t="shared" si="22"/>
        <v>2727.2880799999998</v>
      </c>
      <c r="J67" s="122">
        <f t="shared" si="22"/>
        <v>2782.7462320000004</v>
      </c>
      <c r="K67" s="122">
        <f t="shared" si="22"/>
        <v>2773.6862690000007</v>
      </c>
      <c r="L67" s="122">
        <f t="shared" si="22"/>
        <v>2794.4453430000008</v>
      </c>
      <c r="M67" s="122">
        <f t="shared" si="22"/>
        <v>2723.1325599999996</v>
      </c>
      <c r="N67" s="122">
        <f t="shared" si="22"/>
        <v>2552.5661120000004</v>
      </c>
      <c r="O67" s="122">
        <f t="shared" si="22"/>
        <v>2646.0837239999996</v>
      </c>
      <c r="P67" s="122">
        <f t="shared" si="22"/>
        <v>2813.9287390000004</v>
      </c>
      <c r="Q67" s="122">
        <f t="shared" si="22"/>
        <v>2749.3912740000001</v>
      </c>
      <c r="R67" s="122">
        <f t="shared" si="22"/>
        <v>2497.2331069999996</v>
      </c>
      <c r="S67" s="122">
        <f t="shared" si="22"/>
        <v>2608.0558019999999</v>
      </c>
      <c r="T67" s="84"/>
      <c r="U67" s="117">
        <f t="shared" ref="U67:U70" si="23">(S67-K67)/K67</f>
        <v>-5.9714924810049169E-2</v>
      </c>
      <c r="V67" s="118">
        <f t="shared" ref="V67:V70" si="24">(S67-R67)/R67</f>
        <v>4.4378193885606015E-2</v>
      </c>
      <c r="W67" s="118">
        <f t="shared" ref="W67:W70" si="25">(S67-P67)/P67</f>
        <v>-7.3162100428016741E-2</v>
      </c>
      <c r="X67" s="118">
        <f t="shared" ref="X67:X70" si="26">(S67-I67)/I67</f>
        <v>-4.371825582869851E-2</v>
      </c>
      <c r="Y67" s="16"/>
      <c r="Z67" s="16"/>
    </row>
    <row r="68" spans="1:26" s="4" customFormat="1" ht="14.25" x14ac:dyDescent="0.2">
      <c r="A68" s="87" t="s">
        <v>8</v>
      </c>
      <c r="B68" s="54" t="s">
        <v>75</v>
      </c>
      <c r="C68" s="23"/>
      <c r="D68" s="124">
        <v>3166.2644929999997</v>
      </c>
      <c r="E68" s="124">
        <v>3036.4837589999993</v>
      </c>
      <c r="F68" s="124">
        <v>2846.500532</v>
      </c>
      <c r="G68" s="124">
        <v>2875.6772550000005</v>
      </c>
      <c r="H68" s="124">
        <v>2872.3400059999999</v>
      </c>
      <c r="I68" s="124">
        <v>2725.4482029999999</v>
      </c>
      <c r="J68" s="124">
        <v>2782.4415620000004</v>
      </c>
      <c r="K68" s="124">
        <v>2774.7974020000011</v>
      </c>
      <c r="L68" s="124">
        <v>2796.5452420000011</v>
      </c>
      <c r="M68" s="124">
        <v>2727.7180639999997</v>
      </c>
      <c r="N68" s="124">
        <v>2559.4463690000007</v>
      </c>
      <c r="O68" s="124">
        <v>2655.2469169999995</v>
      </c>
      <c r="P68" s="124">
        <v>2824.2092120000007</v>
      </c>
      <c r="Q68" s="124">
        <v>2759.7855790000003</v>
      </c>
      <c r="R68" s="124">
        <v>2504.0921619999999</v>
      </c>
      <c r="S68" s="124">
        <v>2609.8963999999996</v>
      </c>
      <c r="T68" s="10"/>
      <c r="U68" s="119">
        <f t="shared" si="23"/>
        <v>-5.9428123250059667E-2</v>
      </c>
      <c r="V68" s="120">
        <f t="shared" si="24"/>
        <v>4.2252533515178069E-2</v>
      </c>
      <c r="W68" s="120">
        <f t="shared" si="25"/>
        <v>-7.5884184177783559E-2</v>
      </c>
      <c r="X68" s="120">
        <f t="shared" si="26"/>
        <v>-4.239735793650682E-2</v>
      </c>
      <c r="Y68" s="8"/>
    </row>
    <row r="69" spans="1:26" s="21" customFormat="1" ht="12.75" x14ac:dyDescent="0.2">
      <c r="A69" s="87" t="s">
        <v>71</v>
      </c>
      <c r="B69" s="54" t="s">
        <v>76</v>
      </c>
      <c r="C69" s="23"/>
      <c r="D69" s="19">
        <v>-0.68925400000000026</v>
      </c>
      <c r="E69" s="19">
        <v>-1.5034440000000004</v>
      </c>
      <c r="F69" s="19">
        <v>-2.3711659999999974</v>
      </c>
      <c r="G69" s="19">
        <v>-3.1809409999999998</v>
      </c>
      <c r="H69" s="19">
        <v>-4.0002329999999997</v>
      </c>
      <c r="I69" s="19">
        <v>-4.5230010000000025</v>
      </c>
      <c r="J69" s="19">
        <v>-5.9808099999999982</v>
      </c>
      <c r="K69" s="19">
        <v>-7.1757319999999982</v>
      </c>
      <c r="L69" s="19">
        <v>-7.7769319999999986</v>
      </c>
      <c r="M69" s="19">
        <v>-9.6854019999999963</v>
      </c>
      <c r="N69" s="19">
        <v>-11.423635000000001</v>
      </c>
      <c r="O69" s="19">
        <v>-13.222108999999996</v>
      </c>
      <c r="P69" s="19">
        <v>-13.909554999999994</v>
      </c>
      <c r="Q69" s="19">
        <v>-13.644702000000001</v>
      </c>
      <c r="R69" s="19">
        <v>-9.7413700000000034</v>
      </c>
      <c r="S69" s="19">
        <v>-4.3603730000000009</v>
      </c>
      <c r="T69" s="10"/>
      <c r="U69" s="119">
        <f t="shared" si="23"/>
        <v>-0.39234450227516832</v>
      </c>
      <c r="V69" s="120">
        <f t="shared" si="24"/>
        <v>-0.55238606068756246</v>
      </c>
      <c r="W69" s="120">
        <f t="shared" si="25"/>
        <v>-0.68651959031040155</v>
      </c>
      <c r="X69" s="120">
        <f t="shared" si="26"/>
        <v>-3.5955773611370298E-2</v>
      </c>
      <c r="Y69" s="11"/>
    </row>
    <row r="70" spans="1:26" s="4" customFormat="1" ht="14.25" x14ac:dyDescent="0.2">
      <c r="A70" s="87" t="s">
        <v>39</v>
      </c>
      <c r="B70" s="54" t="s">
        <v>77</v>
      </c>
      <c r="C70" s="23"/>
      <c r="D70" s="124">
        <v>6.7588650000000019</v>
      </c>
      <c r="E70" s="124">
        <v>6.8053339999999984</v>
      </c>
      <c r="F70" s="124">
        <v>6.6906839999999992</v>
      </c>
      <c r="G70" s="124">
        <v>6.499269</v>
      </c>
      <c r="H70" s="124">
        <v>6.331675999999999</v>
      </c>
      <c r="I70" s="124">
        <v>6.3628779999999994</v>
      </c>
      <c r="J70" s="124">
        <v>6.2854800000000006</v>
      </c>
      <c r="K70" s="124">
        <v>6.0645989999999994</v>
      </c>
      <c r="L70" s="124">
        <v>5.6770329999999998</v>
      </c>
      <c r="M70" s="124">
        <v>5.0998980000000005</v>
      </c>
      <c r="N70" s="124">
        <v>4.5433780000000006</v>
      </c>
      <c r="O70" s="124">
        <v>4.058916</v>
      </c>
      <c r="P70" s="124">
        <v>3.6290819999999999</v>
      </c>
      <c r="Q70" s="124">
        <v>3.250397</v>
      </c>
      <c r="R70" s="124">
        <v>2.8823149999999997</v>
      </c>
      <c r="S70" s="124">
        <v>2.5197750000000001</v>
      </c>
      <c r="T70" s="10"/>
      <c r="U70" s="119">
        <f t="shared" si="23"/>
        <v>-0.58451086378505812</v>
      </c>
      <c r="V70" s="120">
        <f t="shared" si="24"/>
        <v>-0.12578083936002821</v>
      </c>
      <c r="W70" s="120">
        <f t="shared" si="25"/>
        <v>-0.30567151692907457</v>
      </c>
      <c r="X70" s="120">
        <f t="shared" si="26"/>
        <v>-0.60398816384661147</v>
      </c>
      <c r="Y70" s="8"/>
    </row>
    <row r="71" spans="1:26" s="4" customFormat="1" ht="14.25" x14ac:dyDescent="0.2">
      <c r="A71" s="87" t="s">
        <v>43</v>
      </c>
      <c r="B71" s="54" t="s">
        <v>78</v>
      </c>
      <c r="C71" s="23"/>
      <c r="D71" s="123">
        <v>0</v>
      </c>
      <c r="E71" s="123">
        <v>0</v>
      </c>
      <c r="F71" s="123">
        <v>0</v>
      </c>
      <c r="G71" s="123">
        <v>0</v>
      </c>
      <c r="H71" s="123">
        <v>0</v>
      </c>
      <c r="I71" s="123">
        <v>0</v>
      </c>
      <c r="J71" s="123">
        <v>0</v>
      </c>
      <c r="K71" s="123">
        <v>0</v>
      </c>
      <c r="L71" s="123">
        <v>0</v>
      </c>
      <c r="M71" s="123">
        <v>0</v>
      </c>
      <c r="N71" s="123">
        <v>0</v>
      </c>
      <c r="O71" s="123">
        <v>0</v>
      </c>
      <c r="P71" s="123">
        <v>0</v>
      </c>
      <c r="Q71" s="123">
        <v>0</v>
      </c>
      <c r="R71" s="123">
        <v>0</v>
      </c>
      <c r="S71" s="124">
        <v>0</v>
      </c>
      <c r="T71" s="10"/>
      <c r="U71" s="94"/>
      <c r="V71" s="94"/>
      <c r="W71" s="94"/>
      <c r="X71" s="94"/>
      <c r="Y71" s="8"/>
    </row>
    <row r="72" spans="1:26" s="17" customFormat="1" ht="24" customHeight="1" x14ac:dyDescent="0.2">
      <c r="A72" s="166" t="s">
        <v>111</v>
      </c>
      <c r="B72" s="167"/>
      <c r="C72" s="167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23"/>
      <c r="T72" s="80"/>
      <c r="U72" s="95"/>
      <c r="V72" s="95"/>
      <c r="W72" s="95"/>
      <c r="X72" s="95"/>
      <c r="Y72" s="18"/>
    </row>
    <row r="73" spans="1:26" s="4" customFormat="1" ht="14.25" x14ac:dyDescent="0.2">
      <c r="A73" s="88" t="s">
        <v>8</v>
      </c>
      <c r="B73" s="56" t="s">
        <v>79</v>
      </c>
      <c r="C73" s="69"/>
      <c r="D73" s="127"/>
      <c r="E73" s="127"/>
      <c r="F73" s="127"/>
      <c r="G73" s="127"/>
      <c r="H73" s="127"/>
      <c r="I73" s="127"/>
      <c r="J73" s="127"/>
      <c r="K73" s="127"/>
      <c r="L73" s="127"/>
      <c r="M73" s="127"/>
      <c r="N73" s="127"/>
      <c r="O73" s="127"/>
      <c r="P73" s="127"/>
      <c r="Q73" s="127"/>
      <c r="R73" s="127"/>
      <c r="S73" s="126"/>
      <c r="T73" s="21"/>
      <c r="U73" s="94"/>
      <c r="V73" s="94"/>
      <c r="W73" s="94"/>
      <c r="X73" s="94"/>
      <c r="Y73" s="8"/>
    </row>
    <row r="74" spans="1:26" s="4" customFormat="1" ht="14.25" x14ac:dyDescent="0.2">
      <c r="A74" s="88"/>
      <c r="B74" s="160" t="s">
        <v>80</v>
      </c>
      <c r="C74" s="161"/>
      <c r="D74" s="19">
        <v>-97268.779545000158</v>
      </c>
      <c r="E74" s="19">
        <v>-94788.398146000298</v>
      </c>
      <c r="F74" s="19">
        <v>-88761.388050000038</v>
      </c>
      <c r="G74" s="19">
        <v>-77488.913996999865</v>
      </c>
      <c r="H74" s="19">
        <v>-65296.051758999907</v>
      </c>
      <c r="I74" s="19">
        <v>-48674.727939000011</v>
      </c>
      <c r="J74" s="19">
        <v>-35142.357437999992</v>
      </c>
      <c r="K74" s="19">
        <v>-27691.605339000125</v>
      </c>
      <c r="L74" s="19">
        <v>-28762.069274999954</v>
      </c>
      <c r="M74" s="19">
        <v>-28842.808802999738</v>
      </c>
      <c r="N74" s="19">
        <v>-24902.193583000229</v>
      </c>
      <c r="O74" s="19">
        <v>-26276.086728999704</v>
      </c>
      <c r="P74" s="19">
        <v>-27335.384204000045</v>
      </c>
      <c r="Q74" s="19">
        <v>-28980.274240000188</v>
      </c>
      <c r="R74" s="19">
        <v>-28565.921289000034</v>
      </c>
      <c r="S74" s="19">
        <v>-28437.60671100008</v>
      </c>
      <c r="T74" s="21"/>
      <c r="U74" s="94"/>
      <c r="V74" s="94"/>
      <c r="W74" s="94"/>
      <c r="X74" s="94"/>
      <c r="Y74" s="8"/>
    </row>
    <row r="75" spans="1:26" s="17" customFormat="1" ht="14.25" x14ac:dyDescent="0.25">
      <c r="A75" s="90"/>
      <c r="B75" s="162" t="s">
        <v>119</v>
      </c>
      <c r="C75" s="163"/>
      <c r="D75" s="156"/>
      <c r="E75" s="156"/>
      <c r="F75" s="156"/>
      <c r="G75" s="156"/>
      <c r="H75" s="156"/>
      <c r="I75" s="156"/>
      <c r="J75" s="156"/>
      <c r="K75" s="156"/>
      <c r="L75" s="156"/>
      <c r="M75" s="156"/>
      <c r="N75" s="156"/>
      <c r="O75" s="156"/>
      <c r="P75" s="156"/>
      <c r="Q75" s="156"/>
      <c r="R75" s="156"/>
      <c r="S75" s="157"/>
      <c r="T75" s="91"/>
      <c r="U75" s="95"/>
      <c r="V75" s="95"/>
      <c r="W75" s="95"/>
      <c r="X75" s="95"/>
      <c r="Y75" s="18"/>
    </row>
    <row r="76" spans="1:26" s="4" customFormat="1" ht="14.25" x14ac:dyDescent="0.2">
      <c r="A76" s="88"/>
      <c r="B76" s="160" t="s">
        <v>110</v>
      </c>
      <c r="C76" s="161"/>
      <c r="D76" s="19">
        <v>861.46092200000021</v>
      </c>
      <c r="E76" s="19">
        <v>2434.0395160000003</v>
      </c>
      <c r="F76" s="19">
        <v>806.81409600000006</v>
      </c>
      <c r="G76" s="19">
        <v>52499.659183000011</v>
      </c>
      <c r="H76" s="19">
        <v>37341.655573000004</v>
      </c>
      <c r="I76" s="19">
        <v>5763.6328609999982</v>
      </c>
      <c r="J76" s="19">
        <v>25051.219075999994</v>
      </c>
      <c r="K76" s="19">
        <v>4930.5165379999999</v>
      </c>
      <c r="L76" s="19">
        <v>2565.6789770000005</v>
      </c>
      <c r="M76" s="19">
        <v>42654.066908000008</v>
      </c>
      <c r="N76" s="19">
        <v>61015.526803000001</v>
      </c>
      <c r="O76" s="19">
        <v>2567.6181000000001</v>
      </c>
      <c r="P76" s="19">
        <v>18360.480017000002</v>
      </c>
      <c r="Q76" s="19">
        <v>4858.8756130000002</v>
      </c>
      <c r="R76" s="19">
        <v>67587.788505999997</v>
      </c>
      <c r="S76" s="19">
        <v>48718.825312000008</v>
      </c>
      <c r="T76" s="21"/>
      <c r="U76" s="94"/>
      <c r="V76" s="94"/>
      <c r="W76" s="94"/>
      <c r="X76" s="94"/>
      <c r="Y76" s="8"/>
    </row>
    <row r="77" spans="1:26" s="4" customFormat="1" ht="24.75" customHeight="1" x14ac:dyDescent="0.2">
      <c r="A77" s="89"/>
      <c r="B77" s="158" t="s">
        <v>81</v>
      </c>
      <c r="C77" s="159"/>
      <c r="D77" s="19">
        <v>46549.645783</v>
      </c>
      <c r="E77" s="19">
        <v>40811.438941</v>
      </c>
      <c r="F77" s="19">
        <v>43855.611589</v>
      </c>
      <c r="G77" s="19">
        <v>37845.466777000009</v>
      </c>
      <c r="H77" s="19">
        <v>48847.210061000005</v>
      </c>
      <c r="I77" s="19">
        <v>48802.943822000008</v>
      </c>
      <c r="J77" s="19">
        <v>44453.251839999997</v>
      </c>
      <c r="K77" s="19">
        <v>43089.304045999997</v>
      </c>
      <c r="L77" s="19">
        <v>42880.892118999996</v>
      </c>
      <c r="M77" s="19">
        <v>40454.010849000006</v>
      </c>
      <c r="N77" s="19">
        <v>45698.937410999999</v>
      </c>
      <c r="O77" s="19">
        <v>48148.242853999996</v>
      </c>
      <c r="P77" s="19">
        <v>47752.36301999999</v>
      </c>
      <c r="Q77" s="19">
        <v>48755.909705000005</v>
      </c>
      <c r="R77" s="19">
        <v>47700.578220000003</v>
      </c>
      <c r="S77" s="19">
        <v>46688.750273000005</v>
      </c>
      <c r="T77" s="21"/>
      <c r="U77" s="94"/>
      <c r="V77" s="94"/>
      <c r="W77" s="94"/>
      <c r="X77" s="94"/>
      <c r="Y77" s="8"/>
    </row>
    <row r="78" spans="1:26" s="4" customFormat="1" ht="14.25" x14ac:dyDescent="0.2">
      <c r="A78" s="88" t="s">
        <v>71</v>
      </c>
      <c r="B78" s="56" t="s">
        <v>82</v>
      </c>
      <c r="C78" s="55"/>
      <c r="D78" s="126">
        <v>115.84948200000005</v>
      </c>
      <c r="E78" s="126">
        <v>124.05143099999991</v>
      </c>
      <c r="F78" s="126">
        <v>113.06646200000004</v>
      </c>
      <c r="G78" s="126">
        <v>106.63380599999989</v>
      </c>
      <c r="H78" s="126">
        <v>108.61579400000004</v>
      </c>
      <c r="I78" s="126">
        <v>106.07906299999991</v>
      </c>
      <c r="J78" s="126">
        <v>102.20362200000002</v>
      </c>
      <c r="K78" s="126">
        <v>112.18594900000001</v>
      </c>
      <c r="L78" s="126">
        <v>121.34147999999999</v>
      </c>
      <c r="M78" s="126">
        <v>130.36600299999998</v>
      </c>
      <c r="N78" s="126">
        <v>139.47008999999994</v>
      </c>
      <c r="O78" s="126">
        <v>157.37849900000001</v>
      </c>
      <c r="P78" s="126">
        <v>170.80304099999998</v>
      </c>
      <c r="Q78" s="126">
        <v>182.23127600000012</v>
      </c>
      <c r="R78" s="126">
        <v>197.68548999999996</v>
      </c>
      <c r="S78" s="126">
        <v>210.18516599999978</v>
      </c>
      <c r="T78" s="81"/>
      <c r="U78" s="94"/>
      <c r="V78" s="96"/>
      <c r="W78" s="94"/>
      <c r="X78" s="96"/>
      <c r="Y78" s="8"/>
    </row>
    <row r="79" spans="1:26" s="4" customFormat="1" ht="14.25" x14ac:dyDescent="0.2">
      <c r="A79" s="88" t="s">
        <v>39</v>
      </c>
      <c r="B79" s="56" t="s">
        <v>109</v>
      </c>
      <c r="C79" s="55"/>
      <c r="D79" s="125">
        <v>76.548587999999995</v>
      </c>
      <c r="E79" s="125">
        <v>72.304261999999994</v>
      </c>
      <c r="F79" s="125">
        <v>68.393584000000004</v>
      </c>
      <c r="G79" s="125">
        <v>64.785373000000007</v>
      </c>
      <c r="H79" s="125">
        <v>61.451734000000002</v>
      </c>
      <c r="I79" s="125">
        <v>58.367683000000007</v>
      </c>
      <c r="J79" s="125">
        <v>55.510789999999986</v>
      </c>
      <c r="K79" s="125">
        <v>52.860887999999996</v>
      </c>
      <c r="L79" s="125">
        <v>50.399814000000013</v>
      </c>
      <c r="M79" s="125">
        <v>48.111184999999999</v>
      </c>
      <c r="N79" s="125">
        <v>45.980210999999997</v>
      </c>
      <c r="O79" s="125">
        <v>43.993509000000003</v>
      </c>
      <c r="P79" s="125">
        <v>42.138960000000004</v>
      </c>
      <c r="Q79" s="125">
        <v>40.405578999999996</v>
      </c>
      <c r="R79" s="125">
        <v>38.783400999999991</v>
      </c>
      <c r="S79" s="125">
        <v>37.263360999999989</v>
      </c>
      <c r="T79" s="82"/>
      <c r="U79" s="94"/>
      <c r="V79" s="96"/>
      <c r="W79" s="94"/>
      <c r="X79" s="96"/>
      <c r="Y79" s="8"/>
    </row>
    <row r="80" spans="1:26" s="4" customFormat="1" ht="14.25" x14ac:dyDescent="0.2">
      <c r="A80" s="88" t="s">
        <v>43</v>
      </c>
      <c r="B80" s="56" t="s">
        <v>83</v>
      </c>
      <c r="C80" s="55"/>
      <c r="D80" s="125">
        <v>0.59555999999999998</v>
      </c>
      <c r="E80" s="125">
        <v>6.0414399999999997</v>
      </c>
      <c r="F80" s="125">
        <v>4.7714400000000001</v>
      </c>
      <c r="G80" s="125">
        <v>48.509640000000005</v>
      </c>
      <c r="H80" s="125">
        <v>26.838480000000001</v>
      </c>
      <c r="I80" s="125">
        <v>137.5341</v>
      </c>
      <c r="J80" s="125">
        <v>3.9762</v>
      </c>
      <c r="K80" s="125">
        <v>0.23588999999999999</v>
      </c>
      <c r="L80" s="125">
        <v>65.72363</v>
      </c>
      <c r="M80" s="125"/>
      <c r="N80" s="125">
        <v>5.9628100000000002</v>
      </c>
      <c r="O80" s="125">
        <v>10.734249999999999</v>
      </c>
      <c r="P80" s="125">
        <v>2.6697799999999998</v>
      </c>
      <c r="Q80" s="125">
        <v>17.015560000000001</v>
      </c>
      <c r="R80" s="125">
        <v>17.015560000000001</v>
      </c>
      <c r="S80" s="125">
        <v>17.015560000000001</v>
      </c>
      <c r="T80" s="82"/>
      <c r="U80" s="94"/>
      <c r="V80" s="96"/>
      <c r="W80" s="94"/>
      <c r="X80" s="96"/>
      <c r="Y80" s="8"/>
    </row>
    <row r="81" spans="1:25" s="4" customFormat="1" ht="14.25" x14ac:dyDescent="0.2">
      <c r="A81" s="88" t="s">
        <v>57</v>
      </c>
      <c r="B81" s="56" t="s">
        <v>84</v>
      </c>
      <c r="C81" s="55"/>
      <c r="D81" s="125">
        <v>-502.75867999999997</v>
      </c>
      <c r="E81" s="125">
        <v>-502.34203500000001</v>
      </c>
      <c r="F81" s="125">
        <v>-501.92538999999999</v>
      </c>
      <c r="G81" s="125">
        <v>-501.50874500000003</v>
      </c>
      <c r="H81" s="125">
        <v>-501.09210000000002</v>
      </c>
      <c r="I81" s="125">
        <v>-500.675455</v>
      </c>
      <c r="J81" s="125">
        <v>-500.25881100000004</v>
      </c>
      <c r="K81" s="125">
        <v>-499.84216500000002</v>
      </c>
      <c r="L81" s="125">
        <v>-499.425521</v>
      </c>
      <c r="M81" s="125">
        <v>-499.00887599999999</v>
      </c>
      <c r="N81" s="125">
        <v>-498.59223099999997</v>
      </c>
      <c r="O81" s="125">
        <v>-498.17558599999995</v>
      </c>
      <c r="P81" s="125">
        <v>-497.75894100000005</v>
      </c>
      <c r="Q81" s="125">
        <v>-497.75894100000005</v>
      </c>
      <c r="R81" s="125">
        <v>-497.75894100000005</v>
      </c>
      <c r="S81" s="125">
        <v>-497.75894100000005</v>
      </c>
      <c r="T81" s="82"/>
      <c r="U81" s="94"/>
      <c r="V81" s="96"/>
      <c r="W81" s="94"/>
      <c r="X81" s="96"/>
      <c r="Y81" s="8"/>
    </row>
    <row r="83" spans="1:25" x14ac:dyDescent="0.2">
      <c r="A83" s="4" t="s">
        <v>85</v>
      </c>
      <c r="B83" s="22"/>
      <c r="C83" s="22"/>
      <c r="D83" s="22"/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</row>
    <row r="84" spans="1:25" s="21" customFormat="1" ht="12.75" x14ac:dyDescent="0.2">
      <c r="A84" s="21" t="s">
        <v>86</v>
      </c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S84" s="11"/>
      <c r="U84" s="97"/>
      <c r="V84" s="94"/>
      <c r="W84" s="94"/>
      <c r="X84" s="94"/>
    </row>
    <row r="85" spans="1:25" s="21" customFormat="1" ht="12.75" x14ac:dyDescent="0.2">
      <c r="A85" s="21" t="s">
        <v>87</v>
      </c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S85" s="11"/>
      <c r="U85" s="97"/>
      <c r="V85" s="94"/>
      <c r="W85" s="94"/>
      <c r="X85" s="94"/>
    </row>
    <row r="86" spans="1:25" s="21" customFormat="1" ht="12.75" x14ac:dyDescent="0.2">
      <c r="A86" s="21" t="s">
        <v>88</v>
      </c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S86" s="11"/>
      <c r="U86" s="97"/>
      <c r="V86" s="94"/>
      <c r="W86" s="94"/>
      <c r="X86" s="94"/>
    </row>
    <row r="87" spans="1:25" s="21" customFormat="1" ht="12.75" x14ac:dyDescent="0.2">
      <c r="A87" s="21" t="s">
        <v>89</v>
      </c>
      <c r="B87" s="21" t="s">
        <v>90</v>
      </c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S87" s="11"/>
      <c r="U87" s="97"/>
      <c r="V87" s="94"/>
      <c r="W87" s="94"/>
      <c r="X87" s="94"/>
    </row>
    <row r="88" spans="1:25" s="21" customFormat="1" ht="12.75" x14ac:dyDescent="0.2">
      <c r="A88" s="21">
        <v>0</v>
      </c>
      <c r="B88" s="21" t="s">
        <v>91</v>
      </c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S88" s="11"/>
      <c r="U88" s="97"/>
      <c r="V88" s="94"/>
      <c r="W88" s="94"/>
      <c r="X88" s="94"/>
    </row>
    <row r="89" spans="1:25" s="21" customFormat="1" ht="12.75" x14ac:dyDescent="0.2">
      <c r="A89" s="21" t="s">
        <v>92</v>
      </c>
      <c r="B89" s="21" t="s">
        <v>93</v>
      </c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S89" s="11"/>
      <c r="U89" s="97"/>
      <c r="V89" s="94"/>
      <c r="W89" s="94"/>
      <c r="X89" s="94"/>
    </row>
    <row r="90" spans="1:25" s="21" customFormat="1" ht="12.75" x14ac:dyDescent="0.2">
      <c r="A90" s="21" t="s">
        <v>116</v>
      </c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S90" s="11"/>
      <c r="U90" s="97"/>
      <c r="V90" s="94"/>
      <c r="W90" s="94"/>
      <c r="X90" s="94"/>
    </row>
  </sheetData>
  <mergeCells count="15">
    <mergeCell ref="B46:C46"/>
    <mergeCell ref="B44:C44"/>
    <mergeCell ref="B43:C43"/>
    <mergeCell ref="B42:C42"/>
    <mergeCell ref="B58:C58"/>
    <mergeCell ref="B59:C59"/>
    <mergeCell ref="B48:C48"/>
    <mergeCell ref="B49:C49"/>
    <mergeCell ref="B50:C50"/>
    <mergeCell ref="A72:C72"/>
    <mergeCell ref="D75:S75"/>
    <mergeCell ref="B77:C77"/>
    <mergeCell ref="B76:C76"/>
    <mergeCell ref="B75:C75"/>
    <mergeCell ref="B74:C74"/>
  </mergeCells>
  <pageMargins left="0.70866141732283472" right="0.70866141732283472" top="0.74803149606299213" bottom="0.74803149606299213" header="0.31496062992125984" footer="0.31496062992125984"/>
  <pageSetup paperSize="5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91"/>
  <sheetViews>
    <sheetView topLeftCell="A64" zoomScale="76" zoomScaleNormal="76" workbookViewId="0">
      <selection activeCell="H31" activeCellId="2" sqref="D31 F31 H31"/>
    </sheetView>
  </sheetViews>
  <sheetFormatPr defaultColWidth="9.140625" defaultRowHeight="15" x14ac:dyDescent="0.25"/>
  <cols>
    <col min="1" max="1" width="6.140625" style="20" customWidth="1"/>
    <col min="2" max="2" width="3" style="20" customWidth="1"/>
    <col min="3" max="3" width="41.42578125" style="20" customWidth="1"/>
    <col min="4" max="4" width="11.7109375" style="20" customWidth="1"/>
    <col min="5" max="5" width="10.28515625" style="20" customWidth="1"/>
    <col min="6" max="6" width="10.42578125" style="20" customWidth="1"/>
    <col min="7" max="7" width="8.28515625" style="20" customWidth="1"/>
    <col min="8" max="8" width="9.85546875" style="20" customWidth="1"/>
    <col min="9" max="9" width="10.28515625" style="20" customWidth="1"/>
    <col min="10" max="10" width="9.7109375" style="20" customWidth="1"/>
    <col min="11" max="11" width="8.5703125" style="20" customWidth="1"/>
    <col min="12" max="12" width="9.5703125" style="20" customWidth="1"/>
    <col min="13" max="13" width="13.42578125" style="20" customWidth="1"/>
    <col min="14" max="16384" width="9.140625" style="20"/>
  </cols>
  <sheetData>
    <row r="1" spans="1:13" ht="9.75" customHeight="1" x14ac:dyDescent="0.25"/>
    <row r="2" spans="1:13" s="148" customFormat="1" ht="18.75" x14ac:dyDescent="0.35">
      <c r="C2" s="150" t="s">
        <v>120</v>
      </c>
    </row>
    <row r="3" spans="1:13" ht="10.5" customHeight="1" thickBot="1" x14ac:dyDescent="0.3"/>
    <row r="4" spans="1:13" x14ac:dyDescent="0.25">
      <c r="A4" s="25" t="s">
        <v>1</v>
      </c>
      <c r="B4" s="25"/>
      <c r="C4" s="26"/>
      <c r="D4" s="64" t="s">
        <v>94</v>
      </c>
      <c r="E4" s="64" t="s">
        <v>95</v>
      </c>
      <c r="F4" s="64" t="s">
        <v>95</v>
      </c>
      <c r="G4" s="64" t="s">
        <v>96</v>
      </c>
      <c r="H4" s="64" t="s">
        <v>96</v>
      </c>
      <c r="I4" s="64" t="s">
        <v>97</v>
      </c>
      <c r="J4" s="64" t="s">
        <v>98</v>
      </c>
      <c r="K4" s="64" t="s">
        <v>99</v>
      </c>
      <c r="L4" s="64" t="s">
        <v>100</v>
      </c>
      <c r="M4" s="65" t="s">
        <v>6</v>
      </c>
    </row>
    <row r="5" spans="1:13" x14ac:dyDescent="0.25">
      <c r="A5" s="57" t="s">
        <v>101</v>
      </c>
      <c r="B5" s="25"/>
      <c r="C5" s="26"/>
      <c r="D5" s="59"/>
      <c r="E5" s="59"/>
      <c r="F5" s="59">
        <v>25</v>
      </c>
      <c r="G5" s="59"/>
      <c r="H5" s="59">
        <v>298</v>
      </c>
      <c r="I5" s="59"/>
      <c r="J5" s="59"/>
      <c r="K5" s="66">
        <v>22800</v>
      </c>
      <c r="L5" s="66">
        <v>17200</v>
      </c>
      <c r="M5" s="59"/>
    </row>
    <row r="6" spans="1:13" ht="15.75" x14ac:dyDescent="0.25">
      <c r="A6" s="58" t="s">
        <v>102</v>
      </c>
      <c r="B6" s="25"/>
      <c r="C6" s="26"/>
      <c r="D6" s="59" t="s">
        <v>103</v>
      </c>
      <c r="E6" s="59" t="s">
        <v>103</v>
      </c>
      <c r="F6" s="59" t="s">
        <v>104</v>
      </c>
      <c r="G6" s="59" t="s">
        <v>103</v>
      </c>
      <c r="H6" s="59" t="s">
        <v>104</v>
      </c>
      <c r="I6" s="59" t="s">
        <v>104</v>
      </c>
      <c r="J6" s="59" t="s">
        <v>104</v>
      </c>
      <c r="K6" s="59" t="s">
        <v>104</v>
      </c>
      <c r="L6" s="59" t="s">
        <v>104</v>
      </c>
      <c r="M6" s="59" t="s">
        <v>104</v>
      </c>
    </row>
    <row r="7" spans="1:13" x14ac:dyDescent="0.25">
      <c r="A7" s="29"/>
      <c r="B7" s="27"/>
      <c r="C7" s="28"/>
      <c r="D7" s="62"/>
      <c r="E7" s="63"/>
      <c r="F7" s="24"/>
      <c r="G7" s="24"/>
      <c r="H7" s="60"/>
      <c r="I7" s="59"/>
      <c r="J7" s="59"/>
      <c r="K7" s="59"/>
      <c r="L7" s="59"/>
      <c r="M7" s="59"/>
    </row>
    <row r="8" spans="1:13" x14ac:dyDescent="0.25">
      <c r="A8" s="29" t="s">
        <v>118</v>
      </c>
      <c r="B8" s="27"/>
      <c r="C8" s="28"/>
      <c r="D8" s="67">
        <f>D9+D43+D57+D65+D70</f>
        <v>50570.587889578019</v>
      </c>
      <c r="E8" s="67">
        <f t="shared" ref="E8:L8" si="0">E9+E43+E57+E65+E70</f>
        <v>365.48053461495829</v>
      </c>
      <c r="F8" s="67">
        <f t="shared" si="0"/>
        <v>9137.0133653739613</v>
      </c>
      <c r="G8" s="67">
        <f t="shared" si="0"/>
        <v>6.390046177369971</v>
      </c>
      <c r="H8" s="67">
        <f t="shared" si="0"/>
        <v>1904.2337608562452</v>
      </c>
      <c r="I8" s="67">
        <f t="shared" si="0"/>
        <v>1440.6227782012299</v>
      </c>
      <c r="J8" s="67">
        <f t="shared" si="0"/>
        <v>251.903514878669</v>
      </c>
      <c r="K8" s="67">
        <f t="shared" si="0"/>
        <v>20.589809877551001</v>
      </c>
      <c r="L8" s="140">
        <f t="shared" si="0"/>
        <v>0</v>
      </c>
      <c r="M8" s="67">
        <f>M9+M43+M57+M65+M70</f>
        <v>63324.951117104443</v>
      </c>
    </row>
    <row r="9" spans="1:13" x14ac:dyDescent="0.25">
      <c r="A9" s="30" t="s">
        <v>7</v>
      </c>
      <c r="B9" s="31"/>
      <c r="C9" s="31"/>
      <c r="D9" s="76">
        <f t="shared" ref="D9" si="1">M9-F9-H9</f>
        <v>45824.806721931942</v>
      </c>
      <c r="E9" s="33">
        <v>135.06859708227299</v>
      </c>
      <c r="F9" s="33">
        <v>3376.7149270568302</v>
      </c>
      <c r="G9" s="33">
        <v>3.5314494891519299</v>
      </c>
      <c r="H9" s="33">
        <v>1052.3719477672701</v>
      </c>
      <c r="I9" s="40">
        <v>0</v>
      </c>
      <c r="J9" s="40">
        <v>0</v>
      </c>
      <c r="K9" s="40">
        <v>0</v>
      </c>
      <c r="L9" s="40">
        <v>0</v>
      </c>
      <c r="M9" s="33">
        <f>M10+M19+M39</f>
        <v>50253.893596756046</v>
      </c>
    </row>
    <row r="10" spans="1:13" x14ac:dyDescent="0.25">
      <c r="A10" s="34" t="s">
        <v>8</v>
      </c>
      <c r="B10" s="35" t="s">
        <v>9</v>
      </c>
      <c r="C10" s="35"/>
      <c r="D10" s="36">
        <v>18895.666022641901</v>
      </c>
      <c r="E10" s="36">
        <v>25.412037275979301</v>
      </c>
      <c r="F10" s="36">
        <v>635.30093189948195</v>
      </c>
      <c r="G10" s="36">
        <v>1.0241472795311299</v>
      </c>
      <c r="H10" s="36">
        <v>305.19588930027601</v>
      </c>
      <c r="I10" s="40">
        <v>0</v>
      </c>
      <c r="J10" s="40">
        <v>0</v>
      </c>
      <c r="K10" s="40">
        <v>0</v>
      </c>
      <c r="L10" s="40">
        <v>0</v>
      </c>
      <c r="M10" s="15">
        <f>SUM(M11:M18)</f>
        <v>19636.48792977586</v>
      </c>
    </row>
    <row r="11" spans="1:13" x14ac:dyDescent="0.25">
      <c r="A11" s="37"/>
      <c r="B11" s="38" t="s">
        <v>10</v>
      </c>
      <c r="C11" s="39"/>
      <c r="D11" s="40">
        <v>737.10449359999996</v>
      </c>
      <c r="E11" s="40">
        <v>0.15524078279324299</v>
      </c>
      <c r="F11" s="40">
        <v>3.8810195698310799</v>
      </c>
      <c r="G11" s="40">
        <v>4.2029375862162197E-2</v>
      </c>
      <c r="H11" s="40">
        <v>12.524754006924301</v>
      </c>
      <c r="I11" s="40">
        <v>0</v>
      </c>
      <c r="J11" s="40">
        <v>0</v>
      </c>
      <c r="K11" s="40">
        <v>0</v>
      </c>
      <c r="L11" s="40">
        <v>0</v>
      </c>
      <c r="M11" s="40">
        <v>753.51026717675495</v>
      </c>
    </row>
    <row r="12" spans="1:13" x14ac:dyDescent="0.25">
      <c r="A12" s="37"/>
      <c r="B12" s="42" t="s">
        <v>11</v>
      </c>
      <c r="C12" s="39"/>
      <c r="D12" s="40">
        <v>587.26085141216595</v>
      </c>
      <c r="E12" s="40">
        <v>1.2009088336275399E-2</v>
      </c>
      <c r="F12" s="40">
        <v>0.30022720840688499</v>
      </c>
      <c r="G12" s="40">
        <v>3.5070609096030199E-3</v>
      </c>
      <c r="H12" s="40">
        <v>1.0451041510617001</v>
      </c>
      <c r="I12" s="40">
        <v>0</v>
      </c>
      <c r="J12" s="40">
        <v>0</v>
      </c>
      <c r="K12" s="40">
        <v>0</v>
      </c>
      <c r="L12" s="40">
        <v>0</v>
      </c>
      <c r="M12" s="40">
        <v>588.60618277163496</v>
      </c>
    </row>
    <row r="13" spans="1:13" x14ac:dyDescent="0.25">
      <c r="A13" s="37"/>
      <c r="B13" s="42" t="s">
        <v>12</v>
      </c>
      <c r="C13" s="43"/>
      <c r="D13" s="74">
        <f t="shared" ref="D13" si="2">M13-F13-H13</f>
        <v>6733.6300494112538</v>
      </c>
      <c r="E13" s="40">
        <v>14.219443586883701</v>
      </c>
      <c r="F13" s="40">
        <v>355.48608967209202</v>
      </c>
      <c r="G13" s="40">
        <v>0.19812423580511501</v>
      </c>
      <c r="H13" s="40">
        <v>59.041022269924198</v>
      </c>
      <c r="I13" s="40">
        <v>0</v>
      </c>
      <c r="J13" s="40">
        <v>0</v>
      </c>
      <c r="K13" s="40">
        <v>0</v>
      </c>
      <c r="L13" s="40">
        <v>0</v>
      </c>
      <c r="M13" s="104">
        <v>7148.1571613532697</v>
      </c>
    </row>
    <row r="14" spans="1:13" x14ac:dyDescent="0.25">
      <c r="A14" s="37"/>
      <c r="B14" s="42" t="s">
        <v>13</v>
      </c>
      <c r="C14" s="39"/>
      <c r="D14" s="40">
        <v>4237.2902823895001</v>
      </c>
      <c r="E14" s="40">
        <v>0.71447497144092698</v>
      </c>
      <c r="F14" s="40">
        <v>17.861874286023198</v>
      </c>
      <c r="G14" s="40">
        <v>0.53770943281942296</v>
      </c>
      <c r="H14" s="40">
        <v>160.237410980188</v>
      </c>
      <c r="I14" s="40">
        <v>0</v>
      </c>
      <c r="J14" s="40">
        <v>0</v>
      </c>
      <c r="K14" s="40">
        <v>0</v>
      </c>
      <c r="L14" s="40">
        <v>0</v>
      </c>
      <c r="M14" s="40">
        <v>4415.3895676557104</v>
      </c>
    </row>
    <row r="15" spans="1:13" x14ac:dyDescent="0.25">
      <c r="A15" s="37"/>
      <c r="B15" s="42" t="s">
        <v>14</v>
      </c>
      <c r="C15" s="44"/>
      <c r="D15" s="40">
        <v>70.28904</v>
      </c>
      <c r="E15" s="40">
        <v>1.3247000000000001E-3</v>
      </c>
      <c r="F15" s="40">
        <v>3.3117500000000001E-2</v>
      </c>
      <c r="G15" s="40">
        <v>1.4909999999999999E-3</v>
      </c>
      <c r="H15" s="40">
        <v>0.44431799999999999</v>
      </c>
      <c r="I15" s="40">
        <v>0</v>
      </c>
      <c r="J15" s="40">
        <v>0</v>
      </c>
      <c r="K15" s="40">
        <v>0</v>
      </c>
      <c r="L15" s="40">
        <v>0</v>
      </c>
      <c r="M15" s="40">
        <v>70.766475499999999</v>
      </c>
    </row>
    <row r="16" spans="1:13" x14ac:dyDescent="0.25">
      <c r="A16" s="37"/>
      <c r="B16" s="42" t="s">
        <v>15</v>
      </c>
      <c r="C16" s="42"/>
      <c r="D16" s="40">
        <v>2284.8668917631799</v>
      </c>
      <c r="E16" s="40">
        <v>4.4268807956797003E-2</v>
      </c>
      <c r="F16" s="40">
        <v>1.10672019891993</v>
      </c>
      <c r="G16" s="40">
        <v>4.6623341296815501E-2</v>
      </c>
      <c r="H16" s="40">
        <v>13.893755706451</v>
      </c>
      <c r="I16" s="40">
        <v>0</v>
      </c>
      <c r="J16" s="40">
        <v>0</v>
      </c>
      <c r="K16" s="40">
        <v>0</v>
      </c>
      <c r="L16" s="40">
        <v>0</v>
      </c>
      <c r="M16" s="40">
        <v>2299.8673676685498</v>
      </c>
    </row>
    <row r="17" spans="1:13" x14ac:dyDescent="0.25">
      <c r="A17" s="37"/>
      <c r="B17" s="42" t="s">
        <v>16</v>
      </c>
      <c r="C17" s="42"/>
      <c r="D17" s="40">
        <v>3641.5254</v>
      </c>
      <c r="E17" s="40">
        <v>10.257562838568401</v>
      </c>
      <c r="F17" s="40">
        <v>256.43907096420901</v>
      </c>
      <c r="G17" s="40">
        <v>0.18688143283801001</v>
      </c>
      <c r="H17" s="40">
        <v>55.690666985726899</v>
      </c>
      <c r="I17" s="40">
        <v>0</v>
      </c>
      <c r="J17" s="40">
        <v>0</v>
      </c>
      <c r="K17" s="40">
        <v>0</v>
      </c>
      <c r="L17" s="40">
        <v>0</v>
      </c>
      <c r="M17" s="40">
        <v>3953.6551379499401</v>
      </c>
    </row>
    <row r="18" spans="1:13" x14ac:dyDescent="0.25">
      <c r="A18" s="37"/>
      <c r="B18" s="42" t="s">
        <v>17</v>
      </c>
      <c r="C18" s="42"/>
      <c r="D18" s="40">
        <v>404.02409999999998</v>
      </c>
      <c r="E18" s="40">
        <v>7.7124999999999997E-3</v>
      </c>
      <c r="F18" s="40">
        <v>0.1928125</v>
      </c>
      <c r="G18" s="40">
        <v>7.7813999999999999E-3</v>
      </c>
      <c r="H18" s="40">
        <v>2.3188572000000001</v>
      </c>
      <c r="I18" s="40">
        <v>0</v>
      </c>
      <c r="J18" s="40">
        <v>0</v>
      </c>
      <c r="K18" s="40">
        <v>0</v>
      </c>
      <c r="L18" s="40">
        <v>0</v>
      </c>
      <c r="M18" s="40">
        <v>406.5357697</v>
      </c>
    </row>
    <row r="19" spans="1:13" x14ac:dyDescent="0.25">
      <c r="A19" s="34" t="s">
        <v>18</v>
      </c>
      <c r="B19" s="35" t="s">
        <v>19</v>
      </c>
      <c r="C19" s="35"/>
      <c r="D19" s="135">
        <f>M19-F19-H19</f>
        <v>24662.060803610566</v>
      </c>
      <c r="E19" s="36">
        <v>2.8876617404849698</v>
      </c>
      <c r="F19" s="36">
        <v>72.191543512124198</v>
      </c>
      <c r="G19" s="36">
        <v>2.50299379321245</v>
      </c>
      <c r="H19" s="36">
        <v>745.89215037730901</v>
      </c>
      <c r="I19" s="40">
        <v>0</v>
      </c>
      <c r="J19" s="40">
        <v>0</v>
      </c>
      <c r="K19" s="40">
        <v>0</v>
      </c>
      <c r="L19" s="40">
        <v>0</v>
      </c>
      <c r="M19" s="36">
        <f t="shared" ref="M19" si="3">M20+M21+M30+M31+M32</f>
        <v>25480.144497499998</v>
      </c>
    </row>
    <row r="20" spans="1:13" x14ac:dyDescent="0.25">
      <c r="A20" s="37"/>
      <c r="B20" s="42" t="s">
        <v>20</v>
      </c>
      <c r="C20" s="39"/>
      <c r="D20" s="74">
        <f t="shared" ref="D20:D38" si="4">M20-F20-H20</f>
        <v>1303.7037544687937</v>
      </c>
      <c r="E20" s="40">
        <v>6.8390051589553802E-2</v>
      </c>
      <c r="F20" s="40">
        <v>1.70975128973885</v>
      </c>
      <c r="G20" s="40">
        <v>3.8880853159286501E-2</v>
      </c>
      <c r="H20" s="40">
        <v>11.586494241467401</v>
      </c>
      <c r="I20" s="40">
        <v>0</v>
      </c>
      <c r="J20" s="40">
        <v>0</v>
      </c>
      <c r="K20" s="40">
        <v>0</v>
      </c>
      <c r="L20" s="40">
        <v>0</v>
      </c>
      <c r="M20" s="41">
        <v>1317</v>
      </c>
    </row>
    <row r="21" spans="1:13" x14ac:dyDescent="0.25">
      <c r="A21" s="37"/>
      <c r="B21" s="42" t="s">
        <v>21</v>
      </c>
      <c r="C21" s="39"/>
      <c r="D21" s="74">
        <f t="shared" si="4"/>
        <v>17083.189785859369</v>
      </c>
      <c r="E21" s="40">
        <v>1.09276491674915</v>
      </c>
      <c r="F21" s="40">
        <v>27.319122918728802</v>
      </c>
      <c r="G21" s="40">
        <v>1.40097681618088</v>
      </c>
      <c r="H21" s="40">
        <v>417.49109122190202</v>
      </c>
      <c r="I21" s="40">
        <v>0</v>
      </c>
      <c r="J21" s="40">
        <v>0</v>
      </c>
      <c r="K21" s="40">
        <v>0</v>
      </c>
      <c r="L21" s="40">
        <v>0</v>
      </c>
      <c r="M21" s="41">
        <v>17528</v>
      </c>
    </row>
    <row r="22" spans="1:13" x14ac:dyDescent="0.25">
      <c r="A22" s="45"/>
      <c r="B22" s="39"/>
      <c r="C22" s="151" t="s">
        <v>22</v>
      </c>
      <c r="D22" s="153">
        <f t="shared" si="4"/>
        <v>3654.3568672513024</v>
      </c>
      <c r="E22" s="152">
        <v>0.31027639781028199</v>
      </c>
      <c r="F22" s="152">
        <v>7.7569099452570498</v>
      </c>
      <c r="G22" s="152">
        <v>0.31841014363570702</v>
      </c>
      <c r="H22" s="152">
        <v>94.886222803440603</v>
      </c>
      <c r="I22" s="152">
        <v>0</v>
      </c>
      <c r="J22" s="152">
        <v>0</v>
      </c>
      <c r="K22" s="152">
        <v>0</v>
      </c>
      <c r="L22" s="152">
        <v>0</v>
      </c>
      <c r="M22" s="152">
        <v>3757</v>
      </c>
    </row>
    <row r="23" spans="1:13" x14ac:dyDescent="0.25">
      <c r="A23" s="45"/>
      <c r="B23" s="39"/>
      <c r="C23" s="151" t="s">
        <v>23</v>
      </c>
      <c r="D23" s="153">
        <f t="shared" si="4"/>
        <v>4452.9507485381746</v>
      </c>
      <c r="E23" s="152">
        <v>0.38227573405117299</v>
      </c>
      <c r="F23" s="152">
        <v>9.5568933512793208</v>
      </c>
      <c r="G23" s="152">
        <v>0.50500791312263704</v>
      </c>
      <c r="H23" s="152">
        <v>150.49235811054601</v>
      </c>
      <c r="I23" s="152">
        <v>0</v>
      </c>
      <c r="J23" s="152">
        <v>0</v>
      </c>
      <c r="K23" s="152">
        <v>0</v>
      </c>
      <c r="L23" s="152">
        <v>0</v>
      </c>
      <c r="M23" s="152">
        <v>4613</v>
      </c>
    </row>
    <row r="24" spans="1:13" x14ac:dyDescent="0.25">
      <c r="A24" s="45"/>
      <c r="B24" s="39"/>
      <c r="C24" s="151" t="s">
        <v>24</v>
      </c>
      <c r="D24" s="153">
        <f t="shared" si="4"/>
        <v>1913.4096341794375</v>
      </c>
      <c r="E24" s="152">
        <v>8.7399746090828803E-2</v>
      </c>
      <c r="F24" s="152">
        <v>2.1849936522707201</v>
      </c>
      <c r="G24" s="152">
        <v>0.16914554418889799</v>
      </c>
      <c r="H24" s="152">
        <v>50.405372168291599</v>
      </c>
      <c r="I24" s="152">
        <v>0</v>
      </c>
      <c r="J24" s="152">
        <v>0</v>
      </c>
      <c r="K24" s="152">
        <v>0</v>
      </c>
      <c r="L24" s="152">
        <v>0</v>
      </c>
      <c r="M24" s="152">
        <v>1966</v>
      </c>
    </row>
    <row r="25" spans="1:13" x14ac:dyDescent="0.25">
      <c r="A25" s="45"/>
      <c r="B25" s="39"/>
      <c r="C25" s="151" t="s">
        <v>25</v>
      </c>
      <c r="D25" s="153">
        <f t="shared" si="4"/>
        <v>25.57678888591024</v>
      </c>
      <c r="E25" s="152">
        <v>1.06847841526162E-2</v>
      </c>
      <c r="F25" s="152">
        <v>0.267119603815405</v>
      </c>
      <c r="G25" s="152">
        <v>5.2379701434346999E-4</v>
      </c>
      <c r="H25" s="152">
        <v>0.156091510274354</v>
      </c>
      <c r="I25" s="152">
        <v>0</v>
      </c>
      <c r="J25" s="152">
        <v>0</v>
      </c>
      <c r="K25" s="152">
        <v>0</v>
      </c>
      <c r="L25" s="152">
        <v>0</v>
      </c>
      <c r="M25" s="152">
        <v>26</v>
      </c>
    </row>
    <row r="26" spans="1:13" x14ac:dyDescent="0.25">
      <c r="A26" s="45"/>
      <c r="B26" s="39"/>
      <c r="C26" s="151" t="s">
        <v>26</v>
      </c>
      <c r="D26" s="153">
        <f t="shared" si="4"/>
        <v>133.60228206659494</v>
      </c>
      <c r="E26" s="152">
        <v>2.6473974996182601E-3</v>
      </c>
      <c r="F26" s="152">
        <v>6.6184937490456494E-2</v>
      </c>
      <c r="G26" s="152">
        <v>1.1179640925887999E-2</v>
      </c>
      <c r="H26" s="152">
        <v>3.3315329959146198</v>
      </c>
      <c r="I26" s="152">
        <v>0</v>
      </c>
      <c r="J26" s="152">
        <v>0</v>
      </c>
      <c r="K26" s="152">
        <v>0</v>
      </c>
      <c r="L26" s="152">
        <v>0</v>
      </c>
      <c r="M26" s="152">
        <v>137</v>
      </c>
    </row>
    <row r="27" spans="1:13" x14ac:dyDescent="0.25">
      <c r="A27" s="45"/>
      <c r="B27" s="39"/>
      <c r="C27" s="151" t="s">
        <v>27</v>
      </c>
      <c r="D27" s="153">
        <f t="shared" si="4"/>
        <v>89.715010334595576</v>
      </c>
      <c r="E27" s="152">
        <v>2.3468813311898701E-3</v>
      </c>
      <c r="F27" s="152">
        <v>5.8672033279746703E-2</v>
      </c>
      <c r="G27" s="152">
        <v>7.4708645373311299E-3</v>
      </c>
      <c r="H27" s="152">
        <v>2.22631763212468</v>
      </c>
      <c r="I27" s="152">
        <v>0</v>
      </c>
      <c r="J27" s="152">
        <v>0</v>
      </c>
      <c r="K27" s="152">
        <v>0</v>
      </c>
      <c r="L27" s="152">
        <v>0</v>
      </c>
      <c r="M27" s="152">
        <v>92</v>
      </c>
    </row>
    <row r="28" spans="1:13" x14ac:dyDescent="0.25">
      <c r="A28" s="45"/>
      <c r="B28" s="39"/>
      <c r="C28" s="151" t="s">
        <v>28</v>
      </c>
      <c r="D28" s="153">
        <f t="shared" si="4"/>
        <v>6799.7953866533626</v>
      </c>
      <c r="E28" s="152">
        <v>0.29140071261223799</v>
      </c>
      <c r="F28" s="152">
        <v>7.2850178153059497</v>
      </c>
      <c r="G28" s="152">
        <v>0.38899193131319398</v>
      </c>
      <c r="H28" s="152">
        <v>115.91959553133201</v>
      </c>
      <c r="I28" s="152">
        <v>0</v>
      </c>
      <c r="J28" s="152">
        <v>0</v>
      </c>
      <c r="K28" s="152">
        <v>0</v>
      </c>
      <c r="L28" s="152">
        <v>0</v>
      </c>
      <c r="M28" s="152">
        <v>6923</v>
      </c>
    </row>
    <row r="29" spans="1:13" x14ac:dyDescent="0.25">
      <c r="A29" s="45"/>
      <c r="B29" s="39"/>
      <c r="C29" s="151" t="s">
        <v>29</v>
      </c>
      <c r="D29" s="153">
        <f t="shared" si="4"/>
        <v>13.783067949990942</v>
      </c>
      <c r="E29" s="152">
        <v>5.7332632012045102E-3</v>
      </c>
      <c r="F29" s="152">
        <v>0.14333158003011301</v>
      </c>
      <c r="G29" s="152">
        <v>2.4698144288237E-4</v>
      </c>
      <c r="H29" s="152">
        <v>7.3600469978946204E-2</v>
      </c>
      <c r="I29" s="152">
        <v>0</v>
      </c>
      <c r="J29" s="152">
        <v>0</v>
      </c>
      <c r="K29" s="152">
        <v>0</v>
      </c>
      <c r="L29" s="152">
        <v>0</v>
      </c>
      <c r="M29" s="152">
        <v>14</v>
      </c>
    </row>
    <row r="30" spans="1:13" x14ac:dyDescent="0.25">
      <c r="A30" s="37"/>
      <c r="B30" s="42" t="s">
        <v>30</v>
      </c>
      <c r="C30" s="39"/>
      <c r="D30" s="74">
        <f t="shared" si="4"/>
        <v>596.19086743162222</v>
      </c>
      <c r="E30" s="40">
        <v>3.4533187102339997E-2</v>
      </c>
      <c r="F30" s="40">
        <v>0.86332967755849999</v>
      </c>
      <c r="G30" s="40">
        <v>0.23807316406315199</v>
      </c>
      <c r="H30" s="40">
        <v>70.945802890819294</v>
      </c>
      <c r="I30" s="40">
        <v>0</v>
      </c>
      <c r="J30" s="40">
        <v>0</v>
      </c>
      <c r="K30" s="40">
        <v>0</v>
      </c>
      <c r="L30" s="40">
        <v>0</v>
      </c>
      <c r="M30" s="41">
        <v>668</v>
      </c>
    </row>
    <row r="31" spans="1:13" x14ac:dyDescent="0.25">
      <c r="A31" s="37"/>
      <c r="B31" s="42" t="s">
        <v>31</v>
      </c>
      <c r="C31" s="39"/>
      <c r="D31" s="74">
        <f t="shared" si="4"/>
        <v>1667.8751895057324</v>
      </c>
      <c r="E31" s="40">
        <v>0.15541309177332999</v>
      </c>
      <c r="F31" s="40">
        <v>3.8853272943332402</v>
      </c>
      <c r="G31" s="40">
        <v>4.4427795972934898E-2</v>
      </c>
      <c r="H31" s="40">
        <v>13.2394831999346</v>
      </c>
      <c r="I31" s="40">
        <v>0</v>
      </c>
      <c r="J31" s="40">
        <v>0</v>
      </c>
      <c r="K31" s="40">
        <v>0</v>
      </c>
      <c r="L31" s="40">
        <v>0</v>
      </c>
      <c r="M31" s="41">
        <v>1685</v>
      </c>
    </row>
    <row r="32" spans="1:13" x14ac:dyDescent="0.25">
      <c r="A32" s="37"/>
      <c r="B32" s="42" t="s">
        <v>32</v>
      </c>
      <c r="C32" s="46"/>
      <c r="D32" s="154">
        <f t="shared" si="4"/>
        <v>4011.1012063450489</v>
      </c>
      <c r="E32" s="40">
        <v>1.5365604932705901</v>
      </c>
      <c r="F32" s="40">
        <v>38.414012331764802</v>
      </c>
      <c r="G32" s="40">
        <v>0.78063516383619402</v>
      </c>
      <c r="H32" s="40">
        <v>232.62927882318601</v>
      </c>
      <c r="I32" s="40">
        <v>0</v>
      </c>
      <c r="J32" s="40">
        <v>0</v>
      </c>
      <c r="K32" s="40">
        <v>0</v>
      </c>
      <c r="L32" s="40">
        <v>0</v>
      </c>
      <c r="M32" s="40">
        <v>4282.1444974999995</v>
      </c>
    </row>
    <row r="33" spans="1:13" x14ac:dyDescent="0.25">
      <c r="A33" s="45"/>
      <c r="B33" s="39"/>
      <c r="C33" s="151" t="s">
        <v>33</v>
      </c>
      <c r="D33" s="153">
        <f t="shared" si="4"/>
        <v>315.3376918688578</v>
      </c>
      <c r="E33" s="152">
        <v>1.8719415981459101E-2</v>
      </c>
      <c r="F33" s="152">
        <v>0.467985399536477</v>
      </c>
      <c r="G33" s="152">
        <v>0.124813163528878</v>
      </c>
      <c r="H33" s="152">
        <v>37.194322731605702</v>
      </c>
      <c r="I33" s="152">
        <v>0</v>
      </c>
      <c r="J33" s="152">
        <v>0</v>
      </c>
      <c r="K33" s="152">
        <v>0</v>
      </c>
      <c r="L33" s="152">
        <v>0</v>
      </c>
      <c r="M33" s="152">
        <v>353</v>
      </c>
    </row>
    <row r="34" spans="1:13" x14ac:dyDescent="0.25">
      <c r="A34" s="45"/>
      <c r="B34" s="39"/>
      <c r="C34" s="151" t="s">
        <v>34</v>
      </c>
      <c r="D34" s="153">
        <f t="shared" si="4"/>
        <v>386.40365545417762</v>
      </c>
      <c r="E34" s="152">
        <v>0.138603928661998</v>
      </c>
      <c r="F34" s="152">
        <v>3.46509821654996</v>
      </c>
      <c r="G34" s="152">
        <v>6.4198813185477904E-2</v>
      </c>
      <c r="H34" s="152">
        <v>19.1312463292724</v>
      </c>
      <c r="I34" s="152">
        <v>0</v>
      </c>
      <c r="J34" s="152">
        <v>0</v>
      </c>
      <c r="K34" s="152">
        <v>0</v>
      </c>
      <c r="L34" s="152">
        <v>0</v>
      </c>
      <c r="M34" s="152">
        <v>409</v>
      </c>
    </row>
    <row r="35" spans="1:13" x14ac:dyDescent="0.25">
      <c r="A35" s="45"/>
      <c r="B35" s="39"/>
      <c r="C35" s="151" t="s">
        <v>35</v>
      </c>
      <c r="D35" s="153">
        <f t="shared" si="4"/>
        <v>1450.2041896207984</v>
      </c>
      <c r="E35" s="152">
        <v>0.136297922022144</v>
      </c>
      <c r="F35" s="152">
        <v>3.4074480505535898</v>
      </c>
      <c r="G35" s="152">
        <v>0.51808175278069901</v>
      </c>
      <c r="H35" s="152">
        <v>154.38836232864799</v>
      </c>
      <c r="I35" s="152">
        <v>0</v>
      </c>
      <c r="J35" s="152">
        <v>0</v>
      </c>
      <c r="K35" s="152">
        <v>0</v>
      </c>
      <c r="L35" s="152">
        <v>0</v>
      </c>
      <c r="M35" s="152">
        <v>1608</v>
      </c>
    </row>
    <row r="36" spans="1:13" x14ac:dyDescent="0.25">
      <c r="A36" s="45"/>
      <c r="B36" s="39"/>
      <c r="C36" s="151" t="s">
        <v>36</v>
      </c>
      <c r="D36" s="153">
        <f t="shared" si="4"/>
        <v>170.26088116918976</v>
      </c>
      <c r="E36" s="152">
        <v>2.1828456892885998E-3</v>
      </c>
      <c r="F36" s="152">
        <v>5.4571142232215E-2</v>
      </c>
      <c r="G36" s="152">
        <v>1.2364253988516901E-2</v>
      </c>
      <c r="H36" s="152">
        <v>3.6845476885780299</v>
      </c>
      <c r="I36" s="152">
        <v>0</v>
      </c>
      <c r="J36" s="152">
        <v>0</v>
      </c>
      <c r="K36" s="152">
        <v>0</v>
      </c>
      <c r="L36" s="152">
        <v>0</v>
      </c>
      <c r="M36" s="152">
        <v>174</v>
      </c>
    </row>
    <row r="37" spans="1:13" x14ac:dyDescent="0.25">
      <c r="A37" s="45"/>
      <c r="B37" s="39"/>
      <c r="C37" s="151" t="s">
        <v>37</v>
      </c>
      <c r="D37" s="153">
        <f t="shared" si="4"/>
        <v>432.49498823202606</v>
      </c>
      <c r="E37" s="152">
        <v>4.0900809157021403E-3</v>
      </c>
      <c r="F37" s="152">
        <v>0.102252022892554</v>
      </c>
      <c r="G37" s="152">
        <v>2.8197180352622E-2</v>
      </c>
      <c r="H37" s="152">
        <v>8.4027597450813598</v>
      </c>
      <c r="I37" s="152">
        <v>0</v>
      </c>
      <c r="J37" s="152">
        <v>0</v>
      </c>
      <c r="K37" s="152">
        <v>0</v>
      </c>
      <c r="L37" s="152">
        <v>0</v>
      </c>
      <c r="M37" s="152">
        <v>441</v>
      </c>
    </row>
    <row r="38" spans="1:13" x14ac:dyDescent="0.25">
      <c r="A38" s="45"/>
      <c r="B38" s="39"/>
      <c r="C38" s="151" t="s">
        <v>38</v>
      </c>
      <c r="D38" s="153">
        <f t="shared" si="4"/>
        <v>1256.3997999999999</v>
      </c>
      <c r="E38" s="152">
        <v>1.2366663</v>
      </c>
      <c r="F38" s="152">
        <v>30.916657499999999</v>
      </c>
      <c r="G38" s="152">
        <v>3.2980000000000002E-2</v>
      </c>
      <c r="H38" s="152">
        <v>9.8280399999999997</v>
      </c>
      <c r="I38" s="152">
        <v>0</v>
      </c>
      <c r="J38" s="152">
        <v>0</v>
      </c>
      <c r="K38" s="152">
        <v>0</v>
      </c>
      <c r="L38" s="152">
        <v>0</v>
      </c>
      <c r="M38" s="152">
        <v>1297.1444974999999</v>
      </c>
    </row>
    <row r="39" spans="1:13" x14ac:dyDescent="0.25">
      <c r="A39" s="34" t="s">
        <v>39</v>
      </c>
      <c r="B39" s="35" t="s">
        <v>40</v>
      </c>
      <c r="C39" s="47"/>
      <c r="D39" s="36">
        <v>2466.75480974528</v>
      </c>
      <c r="E39" s="36">
        <v>106.768898065809</v>
      </c>
      <c r="F39" s="36">
        <v>2669.2224516452302</v>
      </c>
      <c r="G39" s="36">
        <v>4.3084164083529702E-3</v>
      </c>
      <c r="H39" s="36">
        <v>1.2839080896891899</v>
      </c>
      <c r="I39" s="40">
        <v>0</v>
      </c>
      <c r="J39" s="40">
        <v>0</v>
      </c>
      <c r="K39" s="40">
        <v>0</v>
      </c>
      <c r="L39" s="40">
        <v>0</v>
      </c>
      <c r="M39" s="36">
        <v>5137.2611694801899</v>
      </c>
    </row>
    <row r="40" spans="1:13" x14ac:dyDescent="0.25">
      <c r="A40" s="37"/>
      <c r="B40" s="38" t="s">
        <v>41</v>
      </c>
      <c r="C40" s="48"/>
      <c r="D40" s="40">
        <v>0</v>
      </c>
      <c r="E40" s="40">
        <v>34.381555524938904</v>
      </c>
      <c r="F40" s="40">
        <v>859.53888812347202</v>
      </c>
      <c r="G40" s="40">
        <v>0</v>
      </c>
      <c r="H40" s="40">
        <v>0</v>
      </c>
      <c r="I40" s="40">
        <v>0</v>
      </c>
      <c r="J40" s="40">
        <v>0</v>
      </c>
      <c r="K40" s="40">
        <v>0</v>
      </c>
      <c r="L40" s="40">
        <v>0</v>
      </c>
      <c r="M40" s="40">
        <v>859.53888812347202</v>
      </c>
    </row>
    <row r="41" spans="1:13" x14ac:dyDescent="0.25">
      <c r="A41" s="37"/>
      <c r="B41" s="42" t="s">
        <v>42</v>
      </c>
      <c r="C41" s="48"/>
      <c r="D41" s="40">
        <v>2466.75480974528</v>
      </c>
      <c r="E41" s="40">
        <v>72.387342540870307</v>
      </c>
      <c r="F41" s="40">
        <v>1809.6835635217601</v>
      </c>
      <c r="G41" s="40">
        <v>4.3084164083529702E-3</v>
      </c>
      <c r="H41" s="40">
        <v>1.2839080896891899</v>
      </c>
      <c r="I41" s="40">
        <v>0</v>
      </c>
      <c r="J41" s="40">
        <v>0</v>
      </c>
      <c r="K41" s="40">
        <v>0</v>
      </c>
      <c r="L41" s="40">
        <v>0</v>
      </c>
      <c r="M41" s="40">
        <v>4277.7222813567196</v>
      </c>
    </row>
    <row r="42" spans="1:13" x14ac:dyDescent="0.25">
      <c r="A42" s="49" t="s">
        <v>43</v>
      </c>
      <c r="B42" s="50" t="s">
        <v>44</v>
      </c>
      <c r="C42" s="50"/>
      <c r="D42" s="40">
        <v>0</v>
      </c>
      <c r="E42" s="40">
        <v>0</v>
      </c>
      <c r="F42" s="40">
        <v>0</v>
      </c>
      <c r="G42" s="40">
        <v>0</v>
      </c>
      <c r="H42" s="40">
        <v>0</v>
      </c>
      <c r="I42" s="40">
        <v>0</v>
      </c>
      <c r="J42" s="40">
        <v>0</v>
      </c>
      <c r="K42" s="40">
        <v>0</v>
      </c>
      <c r="L42" s="40">
        <v>0</v>
      </c>
      <c r="M42" s="36">
        <v>0</v>
      </c>
    </row>
    <row r="43" spans="1:13" x14ac:dyDescent="0.25">
      <c r="A43" s="51" t="s">
        <v>45</v>
      </c>
      <c r="B43" s="30"/>
      <c r="C43" s="52"/>
      <c r="D43" s="33">
        <v>2129.0437023848299</v>
      </c>
      <c r="E43" s="141">
        <v>0</v>
      </c>
      <c r="F43" s="141">
        <v>0</v>
      </c>
      <c r="G43" s="33">
        <v>0.111144213776773</v>
      </c>
      <c r="H43" s="33">
        <v>33.120975705478301</v>
      </c>
      <c r="I43" s="33">
        <v>1440.6227782012299</v>
      </c>
      <c r="J43" s="33">
        <v>251.903514878669</v>
      </c>
      <c r="K43" s="33">
        <v>20.589809877551001</v>
      </c>
      <c r="L43" s="33">
        <v>0</v>
      </c>
      <c r="M43" s="33">
        <v>3875.2807810477598</v>
      </c>
    </row>
    <row r="44" spans="1:13" x14ac:dyDescent="0.25">
      <c r="A44" s="34" t="s">
        <v>8</v>
      </c>
      <c r="B44" s="35" t="s">
        <v>46</v>
      </c>
      <c r="C44" s="35"/>
      <c r="D44" s="36">
        <v>1209.3711681105999</v>
      </c>
      <c r="E44" s="40">
        <v>0</v>
      </c>
      <c r="F44" s="40">
        <v>0</v>
      </c>
      <c r="G44" s="40">
        <v>0</v>
      </c>
      <c r="H44" s="40">
        <v>0</v>
      </c>
      <c r="I44" s="40">
        <v>0</v>
      </c>
      <c r="J44" s="40">
        <v>0</v>
      </c>
      <c r="K44" s="40">
        <v>0</v>
      </c>
      <c r="L44" s="40">
        <v>0</v>
      </c>
      <c r="M44" s="36">
        <v>1209.3711681105999</v>
      </c>
    </row>
    <row r="45" spans="1:13" x14ac:dyDescent="0.25">
      <c r="A45" s="45"/>
      <c r="B45" s="164" t="s">
        <v>47</v>
      </c>
      <c r="C45" s="165"/>
      <c r="D45" s="40">
        <v>1024.1611142925001</v>
      </c>
      <c r="E45" s="40">
        <v>0</v>
      </c>
      <c r="F45" s="40">
        <v>0</v>
      </c>
      <c r="G45" s="40">
        <v>0</v>
      </c>
      <c r="H45" s="40">
        <v>0</v>
      </c>
      <c r="I45" s="40">
        <v>0</v>
      </c>
      <c r="J45" s="40">
        <v>0</v>
      </c>
      <c r="K45" s="40">
        <v>0</v>
      </c>
      <c r="L45" s="40">
        <v>0</v>
      </c>
      <c r="M45" s="40">
        <v>1024.1611142925001</v>
      </c>
    </row>
    <row r="46" spans="1:13" x14ac:dyDescent="0.25">
      <c r="A46" s="45"/>
      <c r="B46" s="164" t="s">
        <v>48</v>
      </c>
      <c r="C46" s="165"/>
      <c r="D46" s="40">
        <v>160.82529870021301</v>
      </c>
      <c r="E46" s="40">
        <v>0</v>
      </c>
      <c r="F46" s="40">
        <v>0</v>
      </c>
      <c r="G46" s="40">
        <v>0</v>
      </c>
      <c r="H46" s="40">
        <v>0</v>
      </c>
      <c r="I46" s="40">
        <v>0</v>
      </c>
      <c r="J46" s="40">
        <v>0</v>
      </c>
      <c r="K46" s="40">
        <v>0</v>
      </c>
      <c r="L46" s="40">
        <v>0</v>
      </c>
      <c r="M46" s="40">
        <v>160.82529870021301</v>
      </c>
    </row>
    <row r="47" spans="1:13" x14ac:dyDescent="0.25">
      <c r="A47" s="45"/>
      <c r="B47" s="164" t="s">
        <v>49</v>
      </c>
      <c r="C47" s="165"/>
      <c r="D47" s="40">
        <v>24.384755117880701</v>
      </c>
      <c r="E47" s="40">
        <v>0</v>
      </c>
      <c r="F47" s="40">
        <v>0</v>
      </c>
      <c r="G47" s="40">
        <v>0</v>
      </c>
      <c r="H47" s="40">
        <v>0</v>
      </c>
      <c r="I47" s="40">
        <v>0</v>
      </c>
      <c r="J47" s="40">
        <v>0</v>
      </c>
      <c r="K47" s="40">
        <v>0</v>
      </c>
      <c r="L47" s="40">
        <v>0</v>
      </c>
      <c r="M47" s="40">
        <v>24.384755117880701</v>
      </c>
    </row>
    <row r="48" spans="1:13" x14ac:dyDescent="0.25">
      <c r="A48" s="34" t="s">
        <v>18</v>
      </c>
      <c r="B48" s="35" t="s">
        <v>50</v>
      </c>
      <c r="C48" s="35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0">
        <v>0</v>
      </c>
      <c r="J48" s="40">
        <v>0</v>
      </c>
      <c r="K48" s="40">
        <v>0</v>
      </c>
      <c r="L48" s="40">
        <v>0</v>
      </c>
      <c r="M48" s="36">
        <v>0</v>
      </c>
    </row>
    <row r="49" spans="1:13" x14ac:dyDescent="0.25">
      <c r="A49" s="45"/>
      <c r="B49" s="164" t="s">
        <v>51</v>
      </c>
      <c r="C49" s="165"/>
      <c r="D49" s="40">
        <v>0</v>
      </c>
      <c r="E49" s="40">
        <v>0</v>
      </c>
      <c r="F49" s="40">
        <v>0</v>
      </c>
      <c r="G49" s="40">
        <v>0</v>
      </c>
      <c r="H49" s="40">
        <v>0</v>
      </c>
      <c r="I49" s="40">
        <v>0</v>
      </c>
      <c r="J49" s="40">
        <v>0</v>
      </c>
      <c r="K49" s="40">
        <v>0</v>
      </c>
      <c r="L49" s="40">
        <v>0</v>
      </c>
      <c r="M49" s="40">
        <v>0</v>
      </c>
    </row>
    <row r="50" spans="1:13" x14ac:dyDescent="0.25">
      <c r="A50" s="34" t="s">
        <v>39</v>
      </c>
      <c r="B50" s="35" t="s">
        <v>52</v>
      </c>
      <c r="C50" s="35"/>
      <c r="D50" s="36">
        <v>522.87699999999995</v>
      </c>
      <c r="E50" s="40">
        <v>0</v>
      </c>
      <c r="F50" s="40">
        <v>0</v>
      </c>
      <c r="G50" s="40">
        <v>0</v>
      </c>
      <c r="H50" s="40">
        <v>0</v>
      </c>
      <c r="I50" s="36">
        <v>0</v>
      </c>
      <c r="J50" s="36">
        <v>251.20162999999999</v>
      </c>
      <c r="K50" s="36">
        <v>0.56069387755101996</v>
      </c>
      <c r="L50" s="36">
        <v>0</v>
      </c>
      <c r="M50" s="36">
        <v>774.63932387755096</v>
      </c>
    </row>
    <row r="51" spans="1:13" x14ac:dyDescent="0.25">
      <c r="A51" s="45"/>
      <c r="B51" s="164" t="s">
        <v>53</v>
      </c>
      <c r="C51" s="165"/>
      <c r="D51" s="40">
        <v>0</v>
      </c>
      <c r="E51" s="40">
        <v>0</v>
      </c>
      <c r="F51" s="40">
        <v>0</v>
      </c>
      <c r="G51" s="40">
        <v>0</v>
      </c>
      <c r="H51" s="40">
        <v>0</v>
      </c>
      <c r="I51" s="40">
        <v>0</v>
      </c>
      <c r="J51" s="41">
        <v>0</v>
      </c>
      <c r="K51" s="41">
        <v>0</v>
      </c>
      <c r="L51" s="40">
        <v>0</v>
      </c>
      <c r="M51" s="40">
        <v>0</v>
      </c>
    </row>
    <row r="52" spans="1:13" x14ac:dyDescent="0.25">
      <c r="A52" s="45"/>
      <c r="B52" s="164" t="s">
        <v>54</v>
      </c>
      <c r="C52" s="165"/>
      <c r="D52" s="40">
        <v>522.87699999999995</v>
      </c>
      <c r="E52" s="40">
        <v>0</v>
      </c>
      <c r="F52" s="40">
        <v>0</v>
      </c>
      <c r="G52" s="40">
        <v>0</v>
      </c>
      <c r="H52" s="40">
        <v>0</v>
      </c>
      <c r="I52" s="40">
        <v>0</v>
      </c>
      <c r="J52" s="41">
        <v>251.20162999999999</v>
      </c>
      <c r="K52" s="41">
        <v>0</v>
      </c>
      <c r="L52" s="40">
        <v>0</v>
      </c>
      <c r="M52" s="40">
        <v>774.07862999999998</v>
      </c>
    </row>
    <row r="53" spans="1:13" x14ac:dyDescent="0.25">
      <c r="A53" s="45"/>
      <c r="B53" s="164" t="s">
        <v>55</v>
      </c>
      <c r="C53" s="165"/>
      <c r="D53" s="40">
        <v>0</v>
      </c>
      <c r="E53" s="40">
        <v>0</v>
      </c>
      <c r="F53" s="40">
        <v>0</v>
      </c>
      <c r="G53" s="40">
        <v>0</v>
      </c>
      <c r="H53" s="40">
        <v>0</v>
      </c>
      <c r="I53" s="40">
        <v>0</v>
      </c>
      <c r="J53" s="40">
        <v>0</v>
      </c>
      <c r="K53" s="41">
        <v>0.56069387755101996</v>
      </c>
      <c r="L53" s="40">
        <v>0</v>
      </c>
      <c r="M53" s="40">
        <v>0.56069387755101996</v>
      </c>
    </row>
    <row r="54" spans="1:13" x14ac:dyDescent="0.25">
      <c r="A54" s="49" t="s">
        <v>43</v>
      </c>
      <c r="B54" s="50" t="s">
        <v>56</v>
      </c>
      <c r="C54" s="35"/>
      <c r="D54" s="40">
        <v>0</v>
      </c>
      <c r="E54" s="40">
        <v>0</v>
      </c>
      <c r="F54" s="40">
        <v>0</v>
      </c>
      <c r="G54" s="40">
        <v>0</v>
      </c>
      <c r="H54" s="40">
        <v>0</v>
      </c>
      <c r="I54" s="40">
        <v>1440.6227782012299</v>
      </c>
      <c r="J54" s="40">
        <v>0.220018432103532</v>
      </c>
      <c r="K54" s="40">
        <v>0</v>
      </c>
      <c r="L54" s="40">
        <v>0</v>
      </c>
      <c r="M54" s="40">
        <v>1440.84279663333</v>
      </c>
    </row>
    <row r="55" spans="1:13" x14ac:dyDescent="0.25">
      <c r="A55" s="49" t="s">
        <v>57</v>
      </c>
      <c r="B55" s="50" t="s">
        <v>58</v>
      </c>
      <c r="C55" s="35"/>
      <c r="D55" s="40">
        <v>393.25061076437402</v>
      </c>
      <c r="E55" s="40">
        <v>0</v>
      </c>
      <c r="F55" s="40">
        <v>0</v>
      </c>
      <c r="G55" s="40">
        <v>0</v>
      </c>
      <c r="H55" s="40">
        <v>0</v>
      </c>
      <c r="I55" s="40">
        <v>0</v>
      </c>
      <c r="J55" s="40">
        <v>0</v>
      </c>
      <c r="K55" s="40">
        <v>0</v>
      </c>
      <c r="L55" s="40">
        <v>0</v>
      </c>
      <c r="M55" s="40">
        <v>393.25061076437402</v>
      </c>
    </row>
    <row r="56" spans="1:13" x14ac:dyDescent="0.25">
      <c r="A56" s="49" t="s">
        <v>59</v>
      </c>
      <c r="B56" s="50" t="s">
        <v>60</v>
      </c>
      <c r="C56" s="35"/>
      <c r="D56" s="40">
        <v>3.5449235098635699</v>
      </c>
      <c r="E56" s="40">
        <v>0</v>
      </c>
      <c r="F56" s="40">
        <v>0</v>
      </c>
      <c r="G56" s="40">
        <v>0.111144213776773</v>
      </c>
      <c r="H56" s="40">
        <v>33.120975705478301</v>
      </c>
      <c r="I56" s="40">
        <v>0</v>
      </c>
      <c r="J56" s="40">
        <v>0.48186644656585498</v>
      </c>
      <c r="K56" s="40">
        <v>20.029115999999998</v>
      </c>
      <c r="L56" s="40">
        <v>0</v>
      </c>
      <c r="M56" s="40">
        <v>57.1768816619077</v>
      </c>
    </row>
    <row r="57" spans="1:13" x14ac:dyDescent="0.25">
      <c r="A57" s="30" t="s">
        <v>61</v>
      </c>
      <c r="B57" s="52"/>
      <c r="C57" s="52"/>
      <c r="D57" s="33">
        <v>23.745832</v>
      </c>
      <c r="E57" s="33">
        <v>65.819259782685293</v>
      </c>
      <c r="F57" s="33">
        <v>1645.4814945671301</v>
      </c>
      <c r="G57" s="136">
        <v>2.21231037202516</v>
      </c>
      <c r="H57" s="33">
        <v>659.26849086349705</v>
      </c>
      <c r="I57" s="40">
        <v>0</v>
      </c>
      <c r="J57" s="40">
        <v>0</v>
      </c>
      <c r="K57" s="40">
        <v>0</v>
      </c>
      <c r="L57" s="40">
        <v>0</v>
      </c>
      <c r="M57" s="33">
        <v>2328.4958174306298</v>
      </c>
    </row>
    <row r="58" spans="1:13" x14ac:dyDescent="0.25">
      <c r="A58" s="34" t="s">
        <v>8</v>
      </c>
      <c r="B58" s="35" t="s">
        <v>62</v>
      </c>
      <c r="C58" s="35"/>
      <c r="D58" s="40">
        <v>0</v>
      </c>
      <c r="E58" s="40">
        <v>56.194148144751601</v>
      </c>
      <c r="F58" s="40">
        <v>1404.85370361879</v>
      </c>
      <c r="G58" s="40">
        <v>0</v>
      </c>
      <c r="H58" s="40">
        <v>0</v>
      </c>
      <c r="I58" s="40">
        <v>0</v>
      </c>
      <c r="J58" s="40">
        <v>0</v>
      </c>
      <c r="K58" s="40">
        <v>0</v>
      </c>
      <c r="L58" s="40">
        <v>0</v>
      </c>
      <c r="M58" s="40">
        <v>1404.85370361879</v>
      </c>
    </row>
    <row r="59" spans="1:13" x14ac:dyDescent="0.25">
      <c r="A59" s="34" t="s">
        <v>18</v>
      </c>
      <c r="B59" s="35" t="s">
        <v>63</v>
      </c>
      <c r="C59" s="35"/>
      <c r="D59" s="40">
        <v>0</v>
      </c>
      <c r="E59" s="40">
        <v>9.6251116379336494</v>
      </c>
      <c r="F59" s="40">
        <v>240.62779094834099</v>
      </c>
      <c r="G59" s="40">
        <v>0.77165040549479402</v>
      </c>
      <c r="H59" s="40">
        <v>229.95182083744899</v>
      </c>
      <c r="I59" s="40">
        <v>0</v>
      </c>
      <c r="J59" s="40">
        <v>0</v>
      </c>
      <c r="K59" s="40">
        <v>0</v>
      </c>
      <c r="L59" s="40">
        <v>0</v>
      </c>
      <c r="M59" s="40">
        <v>470.57961178579001</v>
      </c>
    </row>
    <row r="60" spans="1:13" x14ac:dyDescent="0.25">
      <c r="A60" s="34" t="s">
        <v>39</v>
      </c>
      <c r="B60" s="35" t="s">
        <v>64</v>
      </c>
      <c r="C60" s="35"/>
      <c r="D60" s="36">
        <v>0</v>
      </c>
      <c r="E60" s="36">
        <v>0</v>
      </c>
      <c r="F60" s="36">
        <v>0</v>
      </c>
      <c r="G60" s="36">
        <v>1.4406599665303601</v>
      </c>
      <c r="H60" s="36">
        <v>429.316670026049</v>
      </c>
      <c r="I60" s="36">
        <v>0</v>
      </c>
      <c r="J60" s="36">
        <v>0</v>
      </c>
      <c r="K60" s="36">
        <v>0</v>
      </c>
      <c r="L60" s="36">
        <v>0</v>
      </c>
      <c r="M60" s="36">
        <v>429.316670026049</v>
      </c>
    </row>
    <row r="61" spans="1:13" x14ac:dyDescent="0.25">
      <c r="A61" s="53"/>
      <c r="B61" s="164" t="s">
        <v>65</v>
      </c>
      <c r="C61" s="165"/>
      <c r="D61" s="40">
        <v>0</v>
      </c>
      <c r="E61" s="40">
        <v>0</v>
      </c>
      <c r="F61" s="40">
        <v>0</v>
      </c>
      <c r="G61" s="40">
        <v>1.13358332402969</v>
      </c>
      <c r="H61" s="40">
        <v>337.807830560848</v>
      </c>
      <c r="I61" s="40">
        <v>0</v>
      </c>
      <c r="J61" s="40">
        <v>0</v>
      </c>
      <c r="K61" s="40">
        <v>0</v>
      </c>
      <c r="L61" s="40">
        <v>0</v>
      </c>
      <c r="M61" s="40">
        <v>337.807830560848</v>
      </c>
    </row>
    <row r="62" spans="1:13" x14ac:dyDescent="0.25">
      <c r="A62" s="45"/>
      <c r="B62" s="164" t="s">
        <v>66</v>
      </c>
      <c r="C62" s="165"/>
      <c r="D62" s="40">
        <v>0</v>
      </c>
      <c r="E62" s="40">
        <v>0</v>
      </c>
      <c r="F62" s="40">
        <v>0</v>
      </c>
      <c r="G62" s="40">
        <v>0.30707664250067401</v>
      </c>
      <c r="H62" s="40">
        <v>91.508839465200694</v>
      </c>
      <c r="I62" s="40">
        <v>0</v>
      </c>
      <c r="J62" s="40">
        <v>0</v>
      </c>
      <c r="K62" s="40">
        <v>0</v>
      </c>
      <c r="L62" s="40">
        <v>0</v>
      </c>
      <c r="M62" s="40">
        <v>91.508839465200694</v>
      </c>
    </row>
    <row r="63" spans="1:13" x14ac:dyDescent="0.25">
      <c r="A63" s="34" t="s">
        <v>43</v>
      </c>
      <c r="B63" s="35" t="s">
        <v>67</v>
      </c>
      <c r="C63" s="52"/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v>0</v>
      </c>
      <c r="K63" s="40">
        <v>0</v>
      </c>
      <c r="L63" s="40">
        <v>0</v>
      </c>
      <c r="M63" s="40">
        <v>0</v>
      </c>
    </row>
    <row r="64" spans="1:13" x14ac:dyDescent="0.25">
      <c r="A64" s="34" t="s">
        <v>57</v>
      </c>
      <c r="B64" s="50" t="s">
        <v>68</v>
      </c>
      <c r="C64" s="52"/>
      <c r="D64" s="40">
        <v>23.745832</v>
      </c>
      <c r="E64" s="40">
        <v>0</v>
      </c>
      <c r="F64" s="40">
        <v>0</v>
      </c>
      <c r="G64" s="40">
        <v>0</v>
      </c>
      <c r="H64" s="40">
        <v>0</v>
      </c>
      <c r="I64" s="40">
        <v>0</v>
      </c>
      <c r="J64" s="40">
        <v>0</v>
      </c>
      <c r="K64" s="40">
        <v>0</v>
      </c>
      <c r="L64" s="40">
        <v>0</v>
      </c>
      <c r="M64" s="40">
        <v>23.745832</v>
      </c>
    </row>
    <row r="65" spans="1:14" x14ac:dyDescent="0.25">
      <c r="A65" s="30" t="s">
        <v>69</v>
      </c>
      <c r="B65" s="52"/>
      <c r="C65" s="52"/>
      <c r="D65" s="33">
        <v>49.0947636</v>
      </c>
      <c r="E65" s="33">
        <v>162.88690102999999</v>
      </c>
      <c r="F65" s="33">
        <v>4072.1725257500002</v>
      </c>
      <c r="G65" s="33">
        <v>0.46294573999999999</v>
      </c>
      <c r="H65" s="33">
        <v>137.95783051999999</v>
      </c>
      <c r="I65" s="40">
        <v>0</v>
      </c>
      <c r="J65" s="40">
        <v>0</v>
      </c>
      <c r="K65" s="40">
        <v>0</v>
      </c>
      <c r="L65" s="40">
        <v>0</v>
      </c>
      <c r="M65" s="33">
        <v>4259.2251198699996</v>
      </c>
    </row>
    <row r="66" spans="1:14" x14ac:dyDescent="0.25">
      <c r="A66" s="34" t="s">
        <v>8</v>
      </c>
      <c r="B66" s="35" t="s">
        <v>70</v>
      </c>
      <c r="C66" s="35"/>
      <c r="D66" s="40">
        <v>0</v>
      </c>
      <c r="E66" s="40">
        <v>158.31414877</v>
      </c>
      <c r="F66" s="40">
        <v>3957.8537192499998</v>
      </c>
      <c r="G66" s="40">
        <v>0</v>
      </c>
      <c r="H66" s="40">
        <v>0</v>
      </c>
      <c r="I66" s="40">
        <v>0</v>
      </c>
      <c r="J66" s="40">
        <v>0</v>
      </c>
      <c r="K66" s="40">
        <v>0</v>
      </c>
      <c r="L66" s="40">
        <v>0</v>
      </c>
      <c r="M66" s="40">
        <v>3957.8537192499998</v>
      </c>
    </row>
    <row r="67" spans="1:14" ht="15.75" x14ac:dyDescent="0.25">
      <c r="A67" s="34" t="s">
        <v>71</v>
      </c>
      <c r="B67" s="35" t="s">
        <v>72</v>
      </c>
      <c r="C67" s="32"/>
      <c r="D67" s="40">
        <v>0</v>
      </c>
      <c r="E67" s="40">
        <v>2.4182958800000001</v>
      </c>
      <c r="F67" s="40">
        <v>60.457397</v>
      </c>
      <c r="G67" s="40">
        <v>0.14509775</v>
      </c>
      <c r="H67" s="40">
        <v>43.239129499999997</v>
      </c>
      <c r="I67" s="40">
        <v>0</v>
      </c>
      <c r="J67" s="40">
        <v>0</v>
      </c>
      <c r="K67" s="40">
        <v>0</v>
      </c>
      <c r="L67" s="40">
        <v>0</v>
      </c>
      <c r="M67" s="40">
        <v>103.6965265</v>
      </c>
    </row>
    <row r="68" spans="1:14" x14ac:dyDescent="0.25">
      <c r="A68" s="34" t="s">
        <v>39</v>
      </c>
      <c r="B68" s="35" t="s">
        <v>73</v>
      </c>
      <c r="C68" s="35"/>
      <c r="D68" s="40">
        <v>0</v>
      </c>
      <c r="E68" s="40">
        <v>2.1544563800000001</v>
      </c>
      <c r="F68" s="40">
        <v>53.861409500000001</v>
      </c>
      <c r="G68" s="40">
        <v>0.29318058000000002</v>
      </c>
      <c r="H68" s="40">
        <v>87.367812839999999</v>
      </c>
      <c r="I68" s="40">
        <v>0</v>
      </c>
      <c r="J68" s="40">
        <v>0</v>
      </c>
      <c r="K68" s="40">
        <v>0</v>
      </c>
      <c r="L68" s="40">
        <v>0</v>
      </c>
      <c r="M68" s="40">
        <v>141.22922234000001</v>
      </c>
    </row>
    <row r="69" spans="1:14" x14ac:dyDescent="0.25">
      <c r="A69" s="34" t="s">
        <v>43</v>
      </c>
      <c r="B69" s="35" t="s">
        <v>74</v>
      </c>
      <c r="C69" s="35"/>
      <c r="D69" s="40">
        <v>49.0947636</v>
      </c>
      <c r="E69" s="40">
        <v>0</v>
      </c>
      <c r="F69" s="40">
        <v>0</v>
      </c>
      <c r="G69" s="40">
        <v>2.4667410000000001E-2</v>
      </c>
      <c r="H69" s="40">
        <v>7.3508881800000001</v>
      </c>
      <c r="I69" s="40">
        <v>0</v>
      </c>
      <c r="J69" s="40">
        <v>0</v>
      </c>
      <c r="K69" s="40">
        <v>0</v>
      </c>
      <c r="L69" s="40">
        <v>0</v>
      </c>
      <c r="M69" s="40">
        <v>56.445651779999999</v>
      </c>
    </row>
    <row r="70" spans="1:14" x14ac:dyDescent="0.25">
      <c r="A70" s="61" t="s">
        <v>112</v>
      </c>
      <c r="B70" s="71"/>
      <c r="C70" s="71"/>
      <c r="D70" s="137">
        <f t="shared" ref="D70:H70" si="5">SUM(D71:D74)</f>
        <v>2543.8968696612533</v>
      </c>
      <c r="E70" s="130">
        <f t="shared" si="5"/>
        <v>1.70577672</v>
      </c>
      <c r="F70" s="130">
        <f t="shared" si="5"/>
        <v>42.644418000000002</v>
      </c>
      <c r="G70" s="130">
        <f t="shared" si="5"/>
        <v>7.2196362416107371E-2</v>
      </c>
      <c r="H70" s="130">
        <f t="shared" si="5"/>
        <v>21.514515999999997</v>
      </c>
      <c r="I70" s="40">
        <v>0</v>
      </c>
      <c r="J70" s="40">
        <v>0</v>
      </c>
      <c r="K70" s="40">
        <v>0</v>
      </c>
      <c r="L70" s="40">
        <v>0</v>
      </c>
      <c r="M70" s="128">
        <v>2608.0558019999999</v>
      </c>
    </row>
    <row r="71" spans="1:14" x14ac:dyDescent="0.25">
      <c r="A71" s="34" t="s">
        <v>8</v>
      </c>
      <c r="B71" s="54" t="s">
        <v>75</v>
      </c>
      <c r="C71" s="23"/>
      <c r="D71" s="74">
        <f>M71-F71-H71</f>
        <v>2545.8644139999997</v>
      </c>
      <c r="E71" s="138">
        <f>F71/25</f>
        <v>1.70577672</v>
      </c>
      <c r="F71" s="138">
        <v>42.644418000000002</v>
      </c>
      <c r="G71" s="138">
        <f>H71/298</f>
        <v>7.1770362416107375E-2</v>
      </c>
      <c r="H71" s="138">
        <v>21.387567999999998</v>
      </c>
      <c r="I71" s="40">
        <v>0</v>
      </c>
      <c r="J71" s="40">
        <v>0</v>
      </c>
      <c r="K71" s="40">
        <v>0</v>
      </c>
      <c r="L71" s="40">
        <v>0</v>
      </c>
      <c r="M71" s="138">
        <v>2609.8963999999996</v>
      </c>
    </row>
    <row r="72" spans="1:14" x14ac:dyDescent="0.25">
      <c r="A72" s="34" t="s">
        <v>71</v>
      </c>
      <c r="B72" s="54" t="s">
        <v>76</v>
      </c>
      <c r="C72" s="23"/>
      <c r="D72" s="129">
        <v>-4.3603713387463996</v>
      </c>
      <c r="E72" s="40">
        <v>0</v>
      </c>
      <c r="F72" s="40">
        <v>0</v>
      </c>
      <c r="G72" s="40">
        <v>0</v>
      </c>
      <c r="H72" s="40">
        <v>0</v>
      </c>
      <c r="I72" s="40">
        <v>0</v>
      </c>
      <c r="J72" s="40">
        <v>0</v>
      </c>
      <c r="K72" s="40">
        <v>0</v>
      </c>
      <c r="L72" s="40">
        <v>0</v>
      </c>
      <c r="M72" s="139">
        <v>-4.3603730000000009</v>
      </c>
    </row>
    <row r="73" spans="1:14" x14ac:dyDescent="0.25">
      <c r="A73" s="34" t="s">
        <v>39</v>
      </c>
      <c r="B73" s="54" t="s">
        <v>77</v>
      </c>
      <c r="C73" s="23"/>
      <c r="D73" s="138">
        <v>2.392827</v>
      </c>
      <c r="E73" s="40">
        <v>0</v>
      </c>
      <c r="F73" s="40">
        <v>0</v>
      </c>
      <c r="G73" s="138">
        <f>H73/298</f>
        <v>4.26E-4</v>
      </c>
      <c r="H73" s="129">
        <v>0.12694800000000001</v>
      </c>
      <c r="I73" s="40">
        <v>0</v>
      </c>
      <c r="J73" s="40">
        <v>0</v>
      </c>
      <c r="K73" s="40">
        <v>0</v>
      </c>
      <c r="L73" s="40">
        <v>0</v>
      </c>
      <c r="M73" s="138">
        <v>2.5197750000000001</v>
      </c>
    </row>
    <row r="74" spans="1:14" x14ac:dyDescent="0.25">
      <c r="A74" s="34" t="s">
        <v>43</v>
      </c>
      <c r="B74" s="54" t="s">
        <v>78</v>
      </c>
      <c r="C74" s="23"/>
      <c r="D74" s="40">
        <v>0</v>
      </c>
      <c r="E74" s="40">
        <v>0</v>
      </c>
      <c r="F74" s="40">
        <v>0</v>
      </c>
      <c r="G74" s="40">
        <v>0</v>
      </c>
      <c r="H74" s="40">
        <v>0</v>
      </c>
      <c r="I74" s="40">
        <v>0</v>
      </c>
      <c r="J74" s="40">
        <v>0</v>
      </c>
      <c r="K74" s="40">
        <v>0</v>
      </c>
      <c r="L74" s="40">
        <v>0</v>
      </c>
      <c r="M74" s="40">
        <v>0</v>
      </c>
    </row>
    <row r="75" spans="1:14" ht="24.75" customHeight="1" x14ac:dyDescent="0.25">
      <c r="A75" s="166" t="s">
        <v>111</v>
      </c>
      <c r="B75" s="167"/>
      <c r="C75" s="167"/>
      <c r="D75" s="105"/>
      <c r="E75" s="106"/>
      <c r="F75" s="106"/>
      <c r="G75" s="106"/>
      <c r="H75" s="106"/>
      <c r="I75" s="106"/>
      <c r="J75" s="106"/>
      <c r="K75" s="106"/>
      <c r="L75" s="106"/>
      <c r="M75" s="107"/>
      <c r="N75" s="109"/>
    </row>
    <row r="76" spans="1:14" x14ac:dyDescent="0.25">
      <c r="A76" s="88" t="s">
        <v>8</v>
      </c>
      <c r="B76" s="56" t="s">
        <v>115</v>
      </c>
      <c r="C76" s="69"/>
      <c r="D76" s="168" t="s">
        <v>114</v>
      </c>
      <c r="E76" s="169"/>
      <c r="F76" s="169"/>
      <c r="G76" s="169"/>
      <c r="H76" s="169"/>
      <c r="I76" s="169"/>
      <c r="J76" s="169"/>
      <c r="K76" s="169"/>
      <c r="L76" s="169"/>
      <c r="M76" s="170"/>
      <c r="N76" s="108"/>
    </row>
    <row r="77" spans="1:14" x14ac:dyDescent="0.25">
      <c r="A77" s="88" t="s">
        <v>71</v>
      </c>
      <c r="B77" s="56" t="s">
        <v>82</v>
      </c>
      <c r="C77" s="55"/>
      <c r="D77" s="131">
        <v>210.18516599999984</v>
      </c>
      <c r="E77" s="40">
        <v>0</v>
      </c>
      <c r="F77" s="40">
        <v>0</v>
      </c>
      <c r="G77" s="40">
        <v>0</v>
      </c>
      <c r="H77" s="40">
        <v>0</v>
      </c>
      <c r="I77" s="40">
        <v>0</v>
      </c>
      <c r="J77" s="40">
        <v>0</v>
      </c>
      <c r="K77" s="40">
        <v>0</v>
      </c>
      <c r="L77" s="40">
        <v>0</v>
      </c>
      <c r="M77" s="126">
        <f>D77+F77+H77</f>
        <v>210.18516599999984</v>
      </c>
    </row>
    <row r="78" spans="1:14" x14ac:dyDescent="0.25">
      <c r="A78" s="88" t="s">
        <v>39</v>
      </c>
      <c r="B78" s="56" t="s">
        <v>109</v>
      </c>
      <c r="C78" s="55"/>
      <c r="D78" s="131">
        <v>37.263360999999989</v>
      </c>
      <c r="E78" s="40">
        <v>0</v>
      </c>
      <c r="F78" s="40">
        <v>0</v>
      </c>
      <c r="G78" s="40">
        <v>0</v>
      </c>
      <c r="H78" s="40">
        <v>0</v>
      </c>
      <c r="I78" s="40">
        <v>0</v>
      </c>
      <c r="J78" s="40">
        <v>0</v>
      </c>
      <c r="K78" s="40">
        <v>0</v>
      </c>
      <c r="L78" s="40">
        <v>0</v>
      </c>
      <c r="M78" s="126">
        <f>D78+F78+H78</f>
        <v>37.263360999999989</v>
      </c>
    </row>
    <row r="79" spans="1:14" x14ac:dyDescent="0.25">
      <c r="A79" s="88" t="s">
        <v>43</v>
      </c>
      <c r="B79" s="56" t="s">
        <v>83</v>
      </c>
      <c r="C79" s="55"/>
      <c r="D79" s="40">
        <v>0</v>
      </c>
      <c r="E79" s="132">
        <f>F79/25</f>
        <v>0.52005999999999997</v>
      </c>
      <c r="F79" s="126">
        <v>13.0015</v>
      </c>
      <c r="G79" s="126">
        <f>H79/298</f>
        <v>1.3469999999999999E-2</v>
      </c>
      <c r="H79" s="126">
        <v>4.0140599999999997</v>
      </c>
      <c r="I79" s="40">
        <v>0</v>
      </c>
      <c r="J79" s="40">
        <v>0</v>
      </c>
      <c r="K79" s="40">
        <v>0</v>
      </c>
      <c r="L79" s="40">
        <v>0</v>
      </c>
      <c r="M79" s="126">
        <f>D79+F79+H79</f>
        <v>17.015560000000001</v>
      </c>
    </row>
    <row r="80" spans="1:14" x14ac:dyDescent="0.25">
      <c r="A80" s="88" t="s">
        <v>57</v>
      </c>
      <c r="B80" s="56" t="s">
        <v>84</v>
      </c>
      <c r="C80" s="55"/>
      <c r="D80" s="133">
        <v>-497.75894100000005</v>
      </c>
      <c r="E80" s="40">
        <v>0</v>
      </c>
      <c r="F80" s="40">
        <v>0</v>
      </c>
      <c r="G80" s="40">
        <v>0</v>
      </c>
      <c r="H80" s="40">
        <v>0</v>
      </c>
      <c r="I80" s="40">
        <v>0</v>
      </c>
      <c r="J80" s="40">
        <v>0</v>
      </c>
      <c r="K80" s="40">
        <v>0</v>
      </c>
      <c r="L80" s="40">
        <v>0</v>
      </c>
      <c r="M80" s="126">
        <f>D80+F80+H80</f>
        <v>-497.75894100000005</v>
      </c>
    </row>
    <row r="82" spans="1:3" ht="15.75" x14ac:dyDescent="0.25">
      <c r="A82" s="4" t="s">
        <v>85</v>
      </c>
      <c r="B82" s="22"/>
      <c r="C82" s="22"/>
    </row>
    <row r="83" spans="1:3" x14ac:dyDescent="0.25">
      <c r="A83" s="21" t="s">
        <v>86</v>
      </c>
      <c r="B83" s="21"/>
      <c r="C83" s="21"/>
    </row>
    <row r="84" spans="1:3" x14ac:dyDescent="0.25">
      <c r="A84" s="21" t="s">
        <v>105</v>
      </c>
      <c r="B84" s="21"/>
      <c r="C84" s="21"/>
    </row>
    <row r="85" spans="1:3" x14ac:dyDescent="0.25">
      <c r="A85" s="21" t="s">
        <v>106</v>
      </c>
      <c r="B85" s="21"/>
      <c r="C85" s="21"/>
    </row>
    <row r="86" spans="1:3" x14ac:dyDescent="0.25">
      <c r="A86" s="21" t="s">
        <v>107</v>
      </c>
      <c r="B86" s="21"/>
      <c r="C86" s="21"/>
    </row>
    <row r="87" spans="1:3" x14ac:dyDescent="0.25">
      <c r="A87" s="21" t="s">
        <v>108</v>
      </c>
      <c r="B87" s="21"/>
      <c r="C87" s="21"/>
    </row>
    <row r="88" spans="1:3" x14ac:dyDescent="0.25">
      <c r="A88" s="21" t="s">
        <v>89</v>
      </c>
      <c r="B88" s="21" t="s">
        <v>90</v>
      </c>
      <c r="C88" s="21"/>
    </row>
    <row r="89" spans="1:3" x14ac:dyDescent="0.25">
      <c r="A89" s="21">
        <v>0</v>
      </c>
      <c r="B89" s="21" t="s">
        <v>91</v>
      </c>
      <c r="C89" s="21"/>
    </row>
    <row r="90" spans="1:3" x14ac:dyDescent="0.25">
      <c r="A90" s="21" t="s">
        <v>92</v>
      </c>
      <c r="B90" s="21" t="s">
        <v>93</v>
      </c>
      <c r="C90" s="21"/>
    </row>
    <row r="91" spans="1:3" x14ac:dyDescent="0.25">
      <c r="A91" s="21" t="s">
        <v>116</v>
      </c>
      <c r="B91" s="21"/>
      <c r="C91" s="21"/>
    </row>
  </sheetData>
  <mergeCells count="11">
    <mergeCell ref="A75:C75"/>
    <mergeCell ref="D76:M76"/>
    <mergeCell ref="B61:C61"/>
    <mergeCell ref="B62:C62"/>
    <mergeCell ref="B45:C45"/>
    <mergeCell ref="B46:C46"/>
    <mergeCell ref="B47:C47"/>
    <mergeCell ref="B49:C49"/>
    <mergeCell ref="B51:C51"/>
    <mergeCell ref="B52:C52"/>
    <mergeCell ref="B53:C5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tem_x0020_number xmlns="5a67a745-2716-44cf-9715-ea35a50b39f5">7636</item_x0020_numb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eApprovals Document" ma:contentTypeID="0x0101002B8F1E08DD0FAC4689DF2865F653F93E006F9679FCCC4F4E4CB941F6CAACBE8A17" ma:contentTypeVersion="1" ma:contentTypeDescription="" ma:contentTypeScope="" ma:versionID="c83d8250f8aceb995cccccf28cf3c959">
  <xsd:schema xmlns:xsd="http://www.w3.org/2001/XMLSchema" xmlns:xs="http://www.w3.org/2001/XMLSchema" xmlns:p="http://schemas.microsoft.com/office/2006/metadata/properties" xmlns:ns2="5a67a745-2716-44cf-9715-ea35a50b39f5" targetNamespace="http://schemas.microsoft.com/office/2006/metadata/properties" ma:root="true" ma:fieldsID="be25c3cbc0f86420d26f533b0614cae2" ns2:_="">
    <xsd:import namespace="5a67a745-2716-44cf-9715-ea35a50b39f5"/>
    <xsd:element name="properties">
      <xsd:complexType>
        <xsd:sequence>
          <xsd:element name="documentManagement">
            <xsd:complexType>
              <xsd:all>
                <xsd:element ref="ns2:item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7a745-2716-44cf-9715-ea35a50b39f5" elementFormDefault="qualified">
    <xsd:import namespace="http://schemas.microsoft.com/office/2006/documentManagement/types"/>
    <xsd:import namespace="http://schemas.microsoft.com/office/infopath/2007/PartnerControls"/>
    <xsd:element name="item_x0020_number" ma:index="8" nillable="true" ma:displayName="Item Number DS" ma:hidden="true" ma:internalName="item_x0020_number" ma:readOnly="fals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7D04B2-9C50-45B9-A1C1-6E7EC94C8AF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8FC3B70-6CC0-462E-BCAA-7EEC4D6C0AA6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http://schemas.microsoft.com/office/2006/documentManagement/types"/>
    <ds:schemaRef ds:uri="5a67a745-2716-44cf-9715-ea35a50b39f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BE0EC10-A592-4931-AB8E-0330E07D7C1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67a745-2716-44cf-9715-ea35a50b39f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PI 1990-2015 Summary</vt:lpstr>
      <vt:lpstr>PI 2015 by Gas</vt:lpstr>
      <vt:lpstr>'PI 1990-2015 Summary'!Print_Titles</vt:lpstr>
      <vt:lpstr>'PI 2015 by Gas'!Print_Titles</vt:lpstr>
    </vt:vector>
  </TitlesOfParts>
  <Company>Province of British Columbia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Narayan, Karthik ENV:EX</dc:creator>
  <cp:lastModifiedBy>Todd MacKay</cp:lastModifiedBy>
  <cp:lastPrinted>2018-11-07T21:18:52Z</cp:lastPrinted>
  <dcterms:created xsi:type="dcterms:W3CDTF">2017-05-23T17:58:54Z</dcterms:created>
  <dcterms:modified xsi:type="dcterms:W3CDTF">2018-11-07T21:20:01Z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0x0101002B8F1E08DD0FAC4689DF2865F653F93E006F9679FCCC4F4E4CB941F6CAACBE8A17</vt:lpwstr>
  </property>
</Properties>
</file>